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32" windowHeight="8136" activeTab="1"/>
  </bookViews>
  <sheets>
    <sheet name="Telecom" sheetId="1" r:id="rId1"/>
    <sheet name="Correction Telecom" sheetId="2" r:id="rId2"/>
    <sheet name="Locations" sheetId="3" r:id="rId3"/>
    <sheet name="Correction Location" sheetId="4" r:id="rId4"/>
  </sheets>
  <definedNames>
    <definedName name="CRITERIA" localSheetId="2">'Locations'!#REF!</definedName>
    <definedName name="EXTRACT" localSheetId="2">'Locations'!#REF!</definedName>
  </definedNames>
  <calcPr fullCalcOnLoad="1"/>
  <pivotCaches>
    <pivotCache cacheId="2" r:id="rId5"/>
    <pivotCache cacheId="1" r:id="rId6"/>
  </pivotCaches>
</workbook>
</file>

<file path=xl/sharedStrings.xml><?xml version="1.0" encoding="utf-8"?>
<sst xmlns="http://schemas.openxmlformats.org/spreadsheetml/2006/main" count="632" uniqueCount="190">
  <si>
    <t>Nom client</t>
  </si>
  <si>
    <t>Ville Client</t>
  </si>
  <si>
    <t>Utilise Internet</t>
  </si>
  <si>
    <t>Nombre d'heures de tel / mois</t>
  </si>
  <si>
    <t>Montant Comm. Locales</t>
  </si>
  <si>
    <t>Montant Comm. International</t>
  </si>
  <si>
    <t>Montant total facture</t>
  </si>
  <si>
    <t>Possède un portable</t>
  </si>
  <si>
    <t>Client 1</t>
  </si>
  <si>
    <t>Grenoble</t>
  </si>
  <si>
    <t>oui</t>
  </si>
  <si>
    <t>Client 2</t>
  </si>
  <si>
    <t>non</t>
  </si>
  <si>
    <t>Client 3</t>
  </si>
  <si>
    <t>Meylan</t>
  </si>
  <si>
    <t>Client 4</t>
  </si>
  <si>
    <t>La Tronche</t>
  </si>
  <si>
    <t>Client 5</t>
  </si>
  <si>
    <t>Echirolles</t>
  </si>
  <si>
    <t>Client 6</t>
  </si>
  <si>
    <t>Eybens</t>
  </si>
  <si>
    <t>Client 7</t>
  </si>
  <si>
    <t>Client 8</t>
  </si>
  <si>
    <t>Client 9</t>
  </si>
  <si>
    <t>Client 10</t>
  </si>
  <si>
    <t>Grenoble ???</t>
  </si>
  <si>
    <t>Client 11</t>
  </si>
  <si>
    <t>Client 12</t>
  </si>
  <si>
    <t>Client 13</t>
  </si>
  <si>
    <t>Client 14</t>
  </si>
  <si>
    <t>Client 15</t>
  </si>
  <si>
    <t>Client 16</t>
  </si>
  <si>
    <t>Client 17</t>
  </si>
  <si>
    <t>Client 18</t>
  </si>
  <si>
    <t>Client 19</t>
  </si>
  <si>
    <t>Client 20</t>
  </si>
  <si>
    <t>Client 21</t>
  </si>
  <si>
    <t>Client 22</t>
  </si>
  <si>
    <t>Client 23</t>
  </si>
  <si>
    <t>Saint Egrève</t>
  </si>
  <si>
    <t>Client 24</t>
  </si>
  <si>
    <t>Client 25</t>
  </si>
  <si>
    <t>Client 26</t>
  </si>
  <si>
    <t>Client 27</t>
  </si>
  <si>
    <t>Client 28</t>
  </si>
  <si>
    <t>Client 29</t>
  </si>
  <si>
    <t>Client 30</t>
  </si>
  <si>
    <t>Client 31</t>
  </si>
  <si>
    <t>Poisat</t>
  </si>
  <si>
    <t>Client 32</t>
  </si>
  <si>
    <t>Client 33</t>
  </si>
  <si>
    <t>Client 34</t>
  </si>
  <si>
    <t>Client 35</t>
  </si>
  <si>
    <t>Client 36</t>
  </si>
  <si>
    <t>Client 37</t>
  </si>
  <si>
    <t>Client 38</t>
  </si>
  <si>
    <t>Client 39</t>
  </si>
  <si>
    <t>Client 40</t>
  </si>
  <si>
    <t>Saint Martin d'Hères</t>
  </si>
  <si>
    <t>Client 41</t>
  </si>
  <si>
    <t>Client 42</t>
  </si>
  <si>
    <t>Client 43</t>
  </si>
  <si>
    <t>Client 44</t>
  </si>
  <si>
    <t>Client 45</t>
  </si>
  <si>
    <t>Client 46</t>
  </si>
  <si>
    <t>Client 47</t>
  </si>
  <si>
    <t>Client 48</t>
  </si>
  <si>
    <t>Client 49</t>
  </si>
  <si>
    <t>Client 50</t>
  </si>
  <si>
    <t>Client 51</t>
  </si>
  <si>
    <t>Client 52</t>
  </si>
  <si>
    <t>Client 53</t>
  </si>
  <si>
    <t>Client 54</t>
  </si>
  <si>
    <t>Client 55</t>
  </si>
  <si>
    <t>Client 56</t>
  </si>
  <si>
    <t>Client 57</t>
  </si>
  <si>
    <t>Client 58</t>
  </si>
  <si>
    <t>Client 59</t>
  </si>
  <si>
    <t>Client 60</t>
  </si>
  <si>
    <t>Client 61</t>
  </si>
  <si>
    <t>Client 62</t>
  </si>
  <si>
    <t>Client 63</t>
  </si>
  <si>
    <t>Client 64</t>
  </si>
  <si>
    <t>Client 65</t>
  </si>
  <si>
    <t>Client 66</t>
  </si>
  <si>
    <t>Client 67</t>
  </si>
  <si>
    <t>Client 68</t>
  </si>
  <si>
    <t>Client 69</t>
  </si>
  <si>
    <t>Client 70</t>
  </si>
  <si>
    <t>Client 71</t>
  </si>
  <si>
    <t>Client 72</t>
  </si>
  <si>
    <t>Client 73</t>
  </si>
  <si>
    <t>Client 74</t>
  </si>
  <si>
    <t>Client 75</t>
  </si>
  <si>
    <t>Client 76</t>
  </si>
  <si>
    <t>Client 77</t>
  </si>
  <si>
    <t>Client 78</t>
  </si>
  <si>
    <t>Client 79</t>
  </si>
  <si>
    <t>Client 80</t>
  </si>
  <si>
    <t>mois</t>
  </si>
  <si>
    <t>année</t>
  </si>
  <si>
    <t>appartement</t>
  </si>
  <si>
    <t>superficie</t>
  </si>
  <si>
    <t>représentant</t>
  </si>
  <si>
    <t>quartier</t>
  </si>
  <si>
    <t>septembre</t>
  </si>
  <si>
    <t>F1</t>
  </si>
  <si>
    <t>Dupont</t>
  </si>
  <si>
    <t>St Bruno</t>
  </si>
  <si>
    <t>F2</t>
  </si>
  <si>
    <t>Martin</t>
  </si>
  <si>
    <t>Championnet</t>
  </si>
  <si>
    <t>Durand</t>
  </si>
  <si>
    <t>St Laurent</t>
  </si>
  <si>
    <t>octobre</t>
  </si>
  <si>
    <t>Victor Hugo</t>
  </si>
  <si>
    <t>F4</t>
  </si>
  <si>
    <t>F5</t>
  </si>
  <si>
    <t>Loft</t>
  </si>
  <si>
    <t>F3</t>
  </si>
  <si>
    <t>novembre</t>
  </si>
  <si>
    <t>décembre</t>
  </si>
  <si>
    <t>janvier</t>
  </si>
  <si>
    <t>F6</t>
  </si>
  <si>
    <t>février</t>
  </si>
  <si>
    <t>mars</t>
  </si>
  <si>
    <t>avril</t>
  </si>
  <si>
    <t>mai</t>
  </si>
  <si>
    <t>juin</t>
  </si>
  <si>
    <t>juillet</t>
  </si>
  <si>
    <t>F10</t>
  </si>
  <si>
    <t>août</t>
  </si>
  <si>
    <t>loyer</t>
  </si>
  <si>
    <t>commission</t>
  </si>
  <si>
    <t>BD Location</t>
  </si>
  <si>
    <r>
      <t>1.</t>
    </r>
    <r>
      <rPr>
        <i/>
        <sz val="7"/>
        <color indexed="8"/>
        <rFont val="Times New Roman"/>
        <family val="1"/>
      </rPr>
      <t xml:space="preserve">           </t>
    </r>
    <r>
      <rPr>
        <sz val="12"/>
        <color indexed="8"/>
        <rFont val="Times New Roman"/>
        <family val="1"/>
      </rPr>
      <t>Afficher les locations de F2</t>
    </r>
  </si>
  <si>
    <r>
      <t>2.</t>
    </r>
    <r>
      <rPr>
        <i/>
        <sz val="7"/>
        <color indexed="8"/>
        <rFont val="Times New Roman"/>
        <family val="1"/>
      </rPr>
      <t xml:space="preserve">           </t>
    </r>
    <r>
      <rPr>
        <sz val="12"/>
        <color indexed="8"/>
        <rFont val="Times New Roman"/>
        <family val="1"/>
      </rPr>
      <t>Afficher les locations de F2 gérées par Martin</t>
    </r>
  </si>
  <si>
    <r>
      <t>3.</t>
    </r>
    <r>
      <rPr>
        <i/>
        <sz val="7"/>
        <color indexed="8"/>
        <rFont val="Times New Roman"/>
        <family val="1"/>
      </rPr>
      <t xml:space="preserve">           </t>
    </r>
    <r>
      <rPr>
        <sz val="12"/>
        <color indexed="8"/>
        <rFont val="Times New Roman"/>
        <family val="1"/>
      </rPr>
      <t>Extraire les appartements dont les loyers sont inférieurs à 1000 €</t>
    </r>
  </si>
  <si>
    <t>Loyer</t>
  </si>
  <si>
    <t>&lt; 1000</t>
  </si>
  <si>
    <r>
      <t>4.</t>
    </r>
    <r>
      <rPr>
        <i/>
        <sz val="7"/>
        <color indexed="8"/>
        <rFont val="Times New Roman"/>
        <family val="1"/>
      </rPr>
      <t xml:space="preserve">           </t>
    </r>
    <r>
      <rPr>
        <sz val="12"/>
        <color indexed="8"/>
        <rFont val="Times New Roman"/>
        <family val="1"/>
      </rPr>
      <t>Afficher les locations dont le loyer est égal à 450 € ou 500 €</t>
    </r>
  </si>
  <si>
    <r>
      <t>5.</t>
    </r>
    <r>
      <rPr>
        <i/>
        <sz val="7"/>
        <color indexed="8"/>
        <rFont val="Times New Roman"/>
        <family val="1"/>
      </rPr>
      <t xml:space="preserve">           </t>
    </r>
    <r>
      <rPr>
        <sz val="12"/>
        <color indexed="8"/>
        <rFont val="Times New Roman"/>
        <family val="1"/>
      </rPr>
      <t>Extraire les locations d’appartements des quartiers St Laurent et St Bruno</t>
    </r>
  </si>
  <si>
    <r>
      <t>6.</t>
    </r>
    <r>
      <rPr>
        <i/>
        <sz val="7"/>
        <color indexed="8"/>
        <rFont val="Times New Roman"/>
        <family val="1"/>
      </rPr>
      <t xml:space="preserve">           </t>
    </r>
    <r>
      <rPr>
        <sz val="12"/>
        <color indexed="8"/>
        <rFont val="Times New Roman"/>
        <family val="1"/>
      </rPr>
      <t>Afficher les locations des quartiers dont le nom contient la lettre ‘u’</t>
    </r>
  </si>
  <si>
    <r>
      <t>7.</t>
    </r>
    <r>
      <rPr>
        <i/>
        <sz val="7"/>
        <color indexed="8"/>
        <rFont val="Times New Roman"/>
        <family val="1"/>
      </rPr>
      <t xml:space="preserve">           </t>
    </r>
    <r>
      <rPr>
        <sz val="12"/>
        <color indexed="8"/>
        <rFont val="Times New Roman"/>
        <family val="1"/>
      </rPr>
      <t>Extraire les appartements de type F2 dont la superficie est supérieure à 40 m</t>
    </r>
    <r>
      <rPr>
        <vertAlign val="superscript"/>
        <sz val="12"/>
        <color indexed="8"/>
        <rFont val="Times New Roman"/>
        <family val="1"/>
      </rPr>
      <t>2</t>
    </r>
  </si>
  <si>
    <t>&gt;40</t>
  </si>
  <si>
    <r>
      <t>8.</t>
    </r>
    <r>
      <rPr>
        <i/>
        <sz val="7"/>
        <color indexed="8"/>
        <rFont val="Times New Roman"/>
        <family val="1"/>
      </rPr>
      <t xml:space="preserve">           </t>
    </r>
    <r>
      <rPr>
        <sz val="12"/>
        <color indexed="8"/>
        <rFont val="Times New Roman"/>
        <family val="1"/>
      </rPr>
      <t>Extraire les appartements de plus de 3 pièces dont le loyer est inférieur à 1500 €</t>
    </r>
  </si>
  <si>
    <t>&lt;1500</t>
  </si>
  <si>
    <r>
      <t>9.</t>
    </r>
    <r>
      <rPr>
        <i/>
        <sz val="7"/>
        <color indexed="8"/>
        <rFont val="Times New Roman"/>
        <family val="1"/>
      </rPr>
      <t xml:space="preserve">           </t>
    </r>
    <r>
      <rPr>
        <sz val="12"/>
        <color indexed="8"/>
        <rFont val="Times New Roman"/>
        <family val="1"/>
      </rPr>
      <t>Extraire les appartements qui ont moins de 3 pièces ou un loyer inférieur ou égal à 500 €</t>
    </r>
  </si>
  <si>
    <t>&lt;500</t>
  </si>
  <si>
    <r>
      <t>10.</t>
    </r>
    <r>
      <rPr>
        <i/>
        <sz val="7"/>
        <color indexed="8"/>
        <rFont val="Times New Roman"/>
        <family val="1"/>
      </rPr>
      <t xml:space="preserve">        </t>
    </r>
    <r>
      <rPr>
        <sz val="12"/>
        <color indexed="8"/>
        <rFont val="Times New Roman"/>
        <family val="1"/>
      </rPr>
      <t>Afficher les appartements qui ont été loués ni en mars, ni en avril, ni en mai</t>
    </r>
  </si>
  <si>
    <t>&lt;&gt;mars</t>
  </si>
  <si>
    <t>&lt;&gt;avril</t>
  </si>
  <si>
    <t>&lt;&gt;mai</t>
  </si>
  <si>
    <r>
      <t>11.</t>
    </r>
    <r>
      <rPr>
        <i/>
        <sz val="7"/>
        <color indexed="8"/>
        <rFont val="Times New Roman"/>
        <family val="1"/>
      </rPr>
      <t xml:space="preserve">        </t>
    </r>
    <r>
      <rPr>
        <sz val="12"/>
        <color indexed="8"/>
        <rFont val="Times New Roman"/>
        <family val="1"/>
      </rPr>
      <t>Insérer des sous totaux afin d’obtenir la somme des commissions de chaque représentant</t>
    </r>
  </si>
  <si>
    <t>Penser à trier le tableau par représentant avant d’insérer les sous-totaux.</t>
  </si>
  <si>
    <r>
      <t>12.</t>
    </r>
    <r>
      <rPr>
        <i/>
        <sz val="7"/>
        <color indexed="8"/>
        <rFont val="Times New Roman"/>
        <family val="1"/>
      </rPr>
      <t xml:space="preserve">        </t>
    </r>
    <r>
      <rPr>
        <sz val="12"/>
        <color indexed="8"/>
        <rFont val="Times New Roman"/>
        <family val="1"/>
      </rPr>
      <t>Faire la liste des appartements des quartiers dont le nom commence par « St »</t>
    </r>
  </si>
  <si>
    <t>St</t>
  </si>
  <si>
    <r>
      <t>13.</t>
    </r>
    <r>
      <rPr>
        <i/>
        <sz val="7"/>
        <color indexed="8"/>
        <rFont val="Times New Roman"/>
        <family val="1"/>
      </rPr>
      <t xml:space="preserve">        </t>
    </r>
    <r>
      <rPr>
        <sz val="12"/>
        <color indexed="8"/>
        <rFont val="Times New Roman"/>
        <family val="1"/>
      </rPr>
      <t>Faire la liste des appartements des quartiers dont le nom se termine par « t »</t>
    </r>
  </si>
  <si>
    <t>*u</t>
  </si>
  <si>
    <r>
      <t>1.</t>
    </r>
    <r>
      <rPr>
        <i/>
        <sz val="7"/>
        <color indexed="8"/>
        <rFont val="Times New Roman"/>
        <family val="1"/>
      </rPr>
      <t xml:space="preserve">           </t>
    </r>
    <r>
      <rPr>
        <sz val="11"/>
        <color indexed="8"/>
        <rFont val="Times New Roman"/>
        <family val="1"/>
      </rPr>
      <t>Le loyer moyen d’un F4</t>
    </r>
  </si>
  <si>
    <r>
      <t>2.</t>
    </r>
    <r>
      <rPr>
        <i/>
        <sz val="7"/>
        <color indexed="8"/>
        <rFont val="Times New Roman"/>
        <family val="1"/>
      </rPr>
      <t xml:space="preserve">           </t>
    </r>
    <r>
      <rPr>
        <sz val="11"/>
        <color indexed="8"/>
        <rFont val="Times New Roman"/>
        <family val="1"/>
      </rPr>
      <t>Le loyer le plus élevé d’un F1 ou d’un F2 dans le quartier St Bruno</t>
    </r>
  </si>
  <si>
    <r>
      <t>3.</t>
    </r>
    <r>
      <rPr>
        <i/>
        <sz val="7"/>
        <color indexed="8"/>
        <rFont val="Times New Roman"/>
        <family val="1"/>
      </rPr>
      <t xml:space="preserve">           </t>
    </r>
    <r>
      <rPr>
        <sz val="11"/>
        <color indexed="8"/>
        <rFont val="Times New Roman"/>
        <family val="1"/>
      </rPr>
      <t>Le nombre d’appartements loués dans le quartier de Championnet</t>
    </r>
  </si>
  <si>
    <t>Loyer moyen</t>
  </si>
  <si>
    <t>Loyer plus élevé</t>
  </si>
  <si>
    <t>Nb appartements</t>
  </si>
  <si>
    <t>Somme de commission</t>
  </si>
  <si>
    <t>Total général</t>
  </si>
  <si>
    <t>Calculs statistiques</t>
  </si>
  <si>
    <t>Tableaux croisés dynamiques</t>
  </si>
  <si>
    <t>1. somme des commissions obtenues par année en fonction des quartiers</t>
  </si>
  <si>
    <t>2. moyenne des loyers par quartier en fonction du type d'appartement</t>
  </si>
  <si>
    <t>Moyenne de loyer</t>
  </si>
  <si>
    <t>3. Pourcentage des commissions de chaque représentant en fonction du type d'appartement</t>
  </si>
  <si>
    <r>
      <t>1.</t>
    </r>
    <r>
      <rPr>
        <sz val="7"/>
        <color indexed="8"/>
        <rFont val="Times New Roman"/>
        <family val="1"/>
      </rPr>
      <t xml:space="preserve">      </t>
    </r>
    <r>
      <rPr>
        <sz val="11"/>
        <color indexed="8"/>
        <rFont val="Times New Roman"/>
        <family val="1"/>
      </rPr>
      <t>Les clients qui habitent avec certitude à Grenoble et dont le montant de la facture dépasse 100€</t>
    </r>
  </si>
  <si>
    <r>
      <t>2.</t>
    </r>
    <r>
      <rPr>
        <sz val="7"/>
        <color indexed="8"/>
        <rFont val="Times New Roman"/>
        <family val="1"/>
      </rPr>
      <t xml:space="preserve">      </t>
    </r>
    <r>
      <rPr>
        <sz val="11"/>
        <color indexed="8"/>
        <rFont val="Times New Roman"/>
        <family val="1"/>
      </rPr>
      <t>Les clients n’ayant pas de portable, ni Internet et dont le nombre d’heures au téléphone ne dépasse pas 10 heures</t>
    </r>
  </si>
  <si>
    <r>
      <t>3.</t>
    </r>
    <r>
      <rPr>
        <sz val="7"/>
        <color indexed="8"/>
        <rFont val="Times New Roman"/>
        <family val="1"/>
      </rPr>
      <t xml:space="preserve">      </t>
    </r>
    <r>
      <rPr>
        <sz val="11"/>
        <color indexed="8"/>
        <rFont val="Times New Roman"/>
        <family val="1"/>
      </rPr>
      <t>Liste des clients qui ont soit un portable, soit une facture supérieure ou égale à 50€, mais qui n’ont pas Internet</t>
    </r>
  </si>
  <si>
    <r>
      <t>4.</t>
    </r>
    <r>
      <rPr>
        <sz val="7"/>
        <color indexed="8"/>
        <rFont val="Times New Roman"/>
        <family val="1"/>
      </rPr>
      <t xml:space="preserve">      </t>
    </r>
    <r>
      <rPr>
        <sz val="11"/>
        <color indexed="8"/>
        <rFont val="Times New Roman"/>
        <family val="1"/>
      </rPr>
      <t>Le nom et le montant total des factures des clients qui habitent Grenoble, ont un portable et n’utilisent pas Internet</t>
    </r>
  </si>
  <si>
    <r>
      <t>5.</t>
    </r>
    <r>
      <rPr>
        <sz val="7"/>
        <color indexed="8"/>
        <rFont val="Times New Roman"/>
        <family val="1"/>
      </rPr>
      <t xml:space="preserve">      </t>
    </r>
    <r>
      <rPr>
        <sz val="11"/>
        <color indexed="8"/>
        <rFont val="Times New Roman"/>
        <family val="1"/>
      </rPr>
      <t>Le nom et le montant des communications internationales des clients qui habitent Grenoble ou Meylan, ont un portable et un montant total de factures compris entre 100 et 200 €</t>
    </r>
  </si>
  <si>
    <r>
      <t>1.</t>
    </r>
    <r>
      <rPr>
        <sz val="7"/>
        <color indexed="8"/>
        <rFont val="Times New Roman"/>
        <family val="1"/>
      </rPr>
      <t xml:space="preserve">      </t>
    </r>
    <r>
      <rPr>
        <sz val="11"/>
        <color indexed="8"/>
        <rFont val="Times New Roman"/>
        <family val="1"/>
      </rPr>
      <t>Le montant moyen des factures des clients de Meylan possédant un portable, ou de Grenoble qui n’utilisent pas Internet</t>
    </r>
  </si>
  <si>
    <r>
      <t>2.</t>
    </r>
    <r>
      <rPr>
        <sz val="7"/>
        <color indexed="8"/>
        <rFont val="Times New Roman"/>
        <family val="1"/>
      </rPr>
      <t xml:space="preserve">      </t>
    </r>
    <r>
      <rPr>
        <sz val="11"/>
        <color indexed="8"/>
        <rFont val="Times New Roman"/>
        <family val="1"/>
      </rPr>
      <t>Le nombre de clients de Grenoble, Eybens et Meylan qui n’utilisent pas Internet</t>
    </r>
  </si>
  <si>
    <r>
      <t>1.</t>
    </r>
    <r>
      <rPr>
        <sz val="7"/>
        <color indexed="8"/>
        <rFont val="Times New Roman"/>
        <family val="1"/>
      </rPr>
      <t xml:space="preserve">      </t>
    </r>
    <r>
      <rPr>
        <sz val="11"/>
        <color indexed="8"/>
        <rFont val="Times New Roman"/>
        <family val="1"/>
      </rPr>
      <t>Le montant moyen des communications locales des clients possesseurs ou non de portable, et utilisateurs ou non d’Internet (on fera un tableau permettant de sélectionner rapidement le nom de la ville pour laquelle on souhaite connaître ces montants)</t>
    </r>
  </si>
  <si>
    <t>&gt;100</t>
  </si>
  <si>
    <t>&lt;10</t>
  </si>
  <si>
    <t>&gt;=50</t>
  </si>
  <si>
    <t>zone "copier dans"</t>
  </si>
  <si>
    <t>&lt;200</t>
  </si>
  <si>
    <t>montant moyen</t>
  </si>
  <si>
    <t>nb clients</t>
  </si>
  <si>
    <t>Moyenne de Montant Comm. Locales</t>
  </si>
  <si>
    <t>(Tous)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</si>
</sst>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quot; m²&quot;"/>
    <numFmt numFmtId="165" formatCode="#,##0\ &quot;€&quot;"/>
    <numFmt numFmtId="166" formatCode="&quot;Vrai&quot;;&quot;Vrai&quot;;&quot;Faux&quot;"/>
    <numFmt numFmtId="167" formatCode="&quot;Actif&quot;;&quot;Actif&quot;;&quot;Inactif&quot;"/>
    <numFmt numFmtId="168" formatCode="[$€-2]\ #,##0.00_);[Red]\([$€-2]\ #,##0.00\)"/>
    <numFmt numFmtId="169" formatCode="#,##0.00\ &quot;€&quot;"/>
  </numFmts>
  <fonts count="56">
    <font>
      <sz val="11"/>
      <color theme="1"/>
      <name val="Calibri"/>
      <family val="2"/>
    </font>
    <font>
      <sz val="11"/>
      <color indexed="8"/>
      <name val="Calibri"/>
      <family val="2"/>
    </font>
    <font>
      <b/>
      <sz val="11"/>
      <color indexed="63"/>
      <name val="Calibri"/>
      <family val="2"/>
    </font>
    <font>
      <b/>
      <sz val="11"/>
      <color indexed="8"/>
      <name val="Calibri"/>
      <family val="2"/>
    </font>
    <font>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8"/>
      <name val="Times New Roman"/>
      <family val="1"/>
    </font>
    <font>
      <sz val="12"/>
      <color indexed="8"/>
      <name val="Times New Roman"/>
      <family val="1"/>
    </font>
    <font>
      <i/>
      <sz val="12"/>
      <color indexed="8"/>
      <name val="Times New Roman"/>
      <family val="1"/>
    </font>
    <font>
      <i/>
      <sz val="7"/>
      <color indexed="8"/>
      <name val="Times New Roman"/>
      <family val="1"/>
    </font>
    <font>
      <sz val="10"/>
      <color indexed="8"/>
      <name val="Arial"/>
      <family val="2"/>
    </font>
    <font>
      <vertAlign val="superscript"/>
      <sz val="12"/>
      <color indexed="8"/>
      <name val="Times New Roman"/>
      <family val="1"/>
    </font>
    <font>
      <sz val="11"/>
      <color indexed="8"/>
      <name val="Times New Roman"/>
      <family val="1"/>
    </font>
    <font>
      <b/>
      <sz val="10"/>
      <color indexed="8"/>
      <name val="Arial"/>
      <family val="2"/>
    </font>
    <font>
      <sz val="7"/>
      <color indexed="8"/>
      <name val="Times New Roman"/>
      <family val="1"/>
    </font>
    <font>
      <sz val="14"/>
      <color indexed="8"/>
      <name val="Times New Roman"/>
      <family val="1"/>
    </font>
    <font>
      <sz val="11"/>
      <name val="Calibri"/>
      <family val="2"/>
    </font>
    <font>
      <sz val="11"/>
      <name val="Times New Roman"/>
      <family val="1"/>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3F3F3F"/>
      <name val="Calibri"/>
      <family val="2"/>
    </font>
    <font>
      <b/>
      <sz val="18"/>
      <color theme="1"/>
      <name val="Times New Roman"/>
      <family val="1"/>
    </font>
    <font>
      <sz val="12"/>
      <color theme="1"/>
      <name val="Times New Roman"/>
      <family val="1"/>
    </font>
    <font>
      <i/>
      <sz val="12"/>
      <color theme="1"/>
      <name val="Times New Roman"/>
      <family val="1"/>
    </font>
    <font>
      <sz val="10"/>
      <color theme="1"/>
      <name val="Arial"/>
      <family val="2"/>
    </font>
    <font>
      <b/>
      <sz val="10"/>
      <color theme="1"/>
      <name val="Arial"/>
      <family val="2"/>
    </font>
    <font>
      <sz val="11"/>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3F3F3F"/>
      </left>
      <right style="thin">
        <color rgb="FF3F3F3F"/>
      </right>
      <top style="thin">
        <color rgb="FF3F3F3F"/>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9">
    <xf numFmtId="0" fontId="0" fillId="0" borderId="0" xfId="0" applyFont="1" applyAlignment="1">
      <alignment/>
    </xf>
    <xf numFmtId="0" fontId="0" fillId="8" borderId="10" xfId="21" applyBorder="1" applyAlignment="1">
      <alignment horizontal="center" vertical="center" wrapText="1"/>
    </xf>
    <xf numFmtId="0" fontId="46" fillId="8" borderId="4" xfId="21" applyFont="1" applyBorder="1" applyAlignment="1">
      <alignment horizontal="center" vertical="center"/>
    </xf>
    <xf numFmtId="0" fontId="48" fillId="26" borderId="4" xfId="52" applyFont="1" applyAlignment="1">
      <alignment/>
    </xf>
    <xf numFmtId="2" fontId="48" fillId="26" borderId="4" xfId="52" applyNumberFormat="1" applyFont="1" applyAlignment="1">
      <alignment/>
    </xf>
    <xf numFmtId="44" fontId="48" fillId="26" borderId="4" xfId="52" applyNumberFormat="1" applyFont="1" applyAlignment="1">
      <alignment/>
    </xf>
    <xf numFmtId="0" fontId="0" fillId="0" borderId="0" xfId="0" applyFont="1" applyAlignment="1">
      <alignment/>
    </xf>
    <xf numFmtId="164" fontId="48" fillId="26" borderId="4" xfId="52" applyNumberFormat="1" applyFont="1" applyAlignment="1">
      <alignment/>
    </xf>
    <xf numFmtId="165" fontId="48" fillId="26" borderId="4" xfId="52" applyNumberFormat="1" applyFont="1" applyAlignment="1">
      <alignment/>
    </xf>
    <xf numFmtId="0" fontId="49" fillId="0" borderId="0" xfId="0" applyFont="1" applyAlignment="1">
      <alignment horizontal="center"/>
    </xf>
    <xf numFmtId="0" fontId="50" fillId="0" borderId="0" xfId="0" applyFont="1" applyAlignment="1">
      <alignment horizontal="justify"/>
    </xf>
    <xf numFmtId="0" fontId="51" fillId="0" borderId="0" xfId="0" applyFont="1" applyAlignment="1">
      <alignment horizontal="justify"/>
    </xf>
    <xf numFmtId="0" fontId="51" fillId="0" borderId="0" xfId="0" applyFont="1" applyAlignment="1">
      <alignment horizontal="left"/>
    </xf>
    <xf numFmtId="0" fontId="49" fillId="0" borderId="0" xfId="0" applyFont="1" applyAlignment="1">
      <alignment horizontal="center"/>
    </xf>
    <xf numFmtId="0" fontId="50" fillId="0" borderId="0" xfId="0" applyFont="1" applyAlignment="1">
      <alignment horizontal="left"/>
    </xf>
    <xf numFmtId="0" fontId="50" fillId="0" borderId="10" xfId="0" applyFont="1" applyBorder="1" applyAlignment="1">
      <alignment horizontal="left"/>
    </xf>
    <xf numFmtId="44" fontId="0" fillId="0" borderId="0" xfId="47" applyFont="1" applyAlignment="1">
      <alignment/>
    </xf>
    <xf numFmtId="0" fontId="46" fillId="8" borderId="11" xfId="21" applyFont="1" applyBorder="1" applyAlignment="1">
      <alignment horizontal="center" vertical="center"/>
    </xf>
    <xf numFmtId="0" fontId="52" fillId="0" borderId="10" xfId="0" applyFont="1" applyBorder="1" applyAlignment="1">
      <alignment/>
    </xf>
    <xf numFmtId="0" fontId="52" fillId="0" borderId="10" xfId="0" applyFont="1" applyBorder="1" applyAlignment="1">
      <alignment vertical="top" wrapText="1"/>
    </xf>
    <xf numFmtId="0" fontId="0" fillId="0" borderId="10" xfId="0" applyFont="1" applyBorder="1" applyAlignment="1">
      <alignment/>
    </xf>
    <xf numFmtId="0" fontId="46" fillId="8" borderId="10" xfId="21" applyFont="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52" fillId="0" borderId="0" xfId="0" applyFont="1" applyBorder="1" applyAlignment="1">
      <alignment/>
    </xf>
    <xf numFmtId="0" fontId="53" fillId="0" borderId="0" xfId="0" applyFont="1" applyBorder="1" applyAlignment="1">
      <alignment/>
    </xf>
    <xf numFmtId="169" fontId="0" fillId="0" borderId="12" xfId="0" applyNumberFormat="1" applyBorder="1" applyAlignment="1">
      <alignment/>
    </xf>
    <xf numFmtId="169" fontId="0" fillId="0" borderId="18" xfId="0" applyNumberFormat="1" applyBorder="1" applyAlignment="1">
      <alignment/>
    </xf>
    <xf numFmtId="169" fontId="0" fillId="0" borderId="15" xfId="0" applyNumberFormat="1" applyBorder="1" applyAlignment="1">
      <alignment/>
    </xf>
    <xf numFmtId="169" fontId="0" fillId="0" borderId="17" xfId="0" applyNumberFormat="1" applyBorder="1" applyAlignment="1">
      <alignment/>
    </xf>
    <xf numFmtId="169" fontId="0" fillId="0" borderId="0" xfId="0" applyNumberFormat="1" applyAlignment="1">
      <alignment/>
    </xf>
    <xf numFmtId="169" fontId="0" fillId="0" borderId="19" xfId="0" applyNumberFormat="1" applyBorder="1" applyAlignment="1">
      <alignment/>
    </xf>
    <xf numFmtId="169" fontId="0" fillId="0" borderId="16" xfId="0" applyNumberFormat="1" applyBorder="1" applyAlignment="1">
      <alignment/>
    </xf>
    <xf numFmtId="169" fontId="0" fillId="0" borderId="20" xfId="0" applyNumberFormat="1" applyBorder="1" applyAlignment="1">
      <alignment/>
    </xf>
    <xf numFmtId="169" fontId="0" fillId="0" borderId="21" xfId="0" applyNumberFormat="1" applyBorder="1" applyAlignment="1">
      <alignment/>
    </xf>
    <xf numFmtId="0" fontId="0" fillId="0" borderId="0" xfId="0" applyFill="1" applyBorder="1" applyAlignment="1">
      <alignment/>
    </xf>
    <xf numFmtId="44" fontId="0" fillId="0" borderId="12" xfId="0" applyNumberFormat="1" applyBorder="1" applyAlignment="1">
      <alignment/>
    </xf>
    <xf numFmtId="44" fontId="0" fillId="0" borderId="18" xfId="0" applyNumberFormat="1" applyBorder="1" applyAlignment="1">
      <alignment/>
    </xf>
    <xf numFmtId="44" fontId="0" fillId="0" borderId="15" xfId="0" applyNumberFormat="1" applyBorder="1" applyAlignment="1">
      <alignment/>
    </xf>
    <xf numFmtId="44" fontId="0" fillId="0" borderId="17" xfId="0" applyNumberFormat="1" applyBorder="1" applyAlignment="1">
      <alignment/>
    </xf>
    <xf numFmtId="44" fontId="0" fillId="0" borderId="0" xfId="0" applyNumberFormat="1" applyAlignment="1">
      <alignment/>
    </xf>
    <xf numFmtId="44" fontId="0" fillId="0" borderId="19" xfId="0" applyNumberFormat="1" applyBorder="1" applyAlignment="1">
      <alignment/>
    </xf>
    <xf numFmtId="44" fontId="0" fillId="0" borderId="16" xfId="0" applyNumberFormat="1" applyBorder="1" applyAlignment="1">
      <alignment/>
    </xf>
    <xf numFmtId="44" fontId="0" fillId="0" borderId="20" xfId="0" applyNumberFormat="1" applyBorder="1" applyAlignment="1">
      <alignment/>
    </xf>
    <xf numFmtId="44" fontId="0" fillId="0" borderId="21" xfId="0" applyNumberFormat="1" applyBorder="1" applyAlignment="1">
      <alignment/>
    </xf>
    <xf numFmtId="10" fontId="0" fillId="0" borderId="12" xfId="0" applyNumberFormat="1" applyBorder="1" applyAlignment="1">
      <alignment/>
    </xf>
    <xf numFmtId="10" fontId="0" fillId="0" borderId="18" xfId="0" applyNumberFormat="1" applyBorder="1" applyAlignment="1">
      <alignment/>
    </xf>
    <xf numFmtId="10" fontId="0" fillId="0" borderId="15" xfId="0" applyNumberFormat="1" applyBorder="1" applyAlignment="1">
      <alignment/>
    </xf>
    <xf numFmtId="10" fontId="0" fillId="0" borderId="17" xfId="0" applyNumberFormat="1" applyBorder="1" applyAlignment="1">
      <alignment/>
    </xf>
    <xf numFmtId="10" fontId="0" fillId="0" borderId="0" xfId="0" applyNumberFormat="1" applyAlignment="1">
      <alignment/>
    </xf>
    <xf numFmtId="10" fontId="0" fillId="0" borderId="19" xfId="0" applyNumberFormat="1" applyBorder="1" applyAlignment="1">
      <alignment/>
    </xf>
    <xf numFmtId="10" fontId="0" fillId="0" borderId="16" xfId="0" applyNumberFormat="1" applyBorder="1" applyAlignment="1">
      <alignment/>
    </xf>
    <xf numFmtId="10" fontId="0" fillId="0" borderId="20" xfId="0" applyNumberFormat="1" applyBorder="1" applyAlignment="1">
      <alignment/>
    </xf>
    <xf numFmtId="10" fontId="0" fillId="0" borderId="21" xfId="0" applyNumberFormat="1" applyBorder="1" applyAlignment="1">
      <alignment/>
    </xf>
    <xf numFmtId="0" fontId="46" fillId="0" borderId="0" xfId="0" applyFont="1" applyBorder="1" applyAlignment="1">
      <alignment/>
    </xf>
    <xf numFmtId="0" fontId="54" fillId="0" borderId="0" xfId="0" applyFont="1" applyAlignment="1">
      <alignment horizontal="left"/>
    </xf>
    <xf numFmtId="0" fontId="55" fillId="0" borderId="0" xfId="0" applyFont="1" applyAlignment="1">
      <alignment horizontal="left"/>
    </xf>
    <xf numFmtId="0" fontId="54" fillId="0" borderId="10" xfId="0" applyFont="1" applyBorder="1" applyAlignment="1">
      <alignment horizontal="left"/>
    </xf>
    <xf numFmtId="0" fontId="29" fillId="0" borderId="0" xfId="0" applyFont="1" applyAlignment="1">
      <alignment/>
    </xf>
    <xf numFmtId="0" fontId="29" fillId="33" borderId="0" xfId="21" applyFont="1" applyFill="1" applyBorder="1" applyAlignment="1">
      <alignment horizontal="center" vertical="center" wrapText="1"/>
    </xf>
    <xf numFmtId="0" fontId="29" fillId="33" borderId="0" xfId="0" applyFont="1" applyFill="1" applyAlignment="1">
      <alignment/>
    </xf>
    <xf numFmtId="0" fontId="29" fillId="8" borderId="10" xfId="21" applyFont="1" applyBorder="1" applyAlignment="1">
      <alignment horizontal="center" vertical="center" wrapText="1"/>
    </xf>
    <xf numFmtId="0" fontId="30" fillId="0" borderId="0" xfId="0" applyFont="1" applyAlignment="1">
      <alignment horizontal="left"/>
    </xf>
    <xf numFmtId="0" fontId="29" fillId="33" borderId="10" xfId="21" applyFont="1" applyFill="1" applyBorder="1" applyAlignment="1">
      <alignment horizontal="center" vertical="center" wrapText="1"/>
    </xf>
    <xf numFmtId="0" fontId="29" fillId="33" borderId="10" xfId="0" applyFont="1" applyFill="1" applyBorder="1" applyAlignment="1">
      <alignment/>
    </xf>
    <xf numFmtId="0" fontId="0" fillId="8" borderId="10" xfId="21" applyFont="1" applyBorder="1" applyAlignment="1">
      <alignment horizontal="center" vertical="center" wrapText="1"/>
    </xf>
    <xf numFmtId="0" fontId="0" fillId="33" borderId="0" xfId="21" applyFill="1" applyBorder="1" applyAlignment="1">
      <alignment horizontal="center" vertical="center" wrapText="1"/>
    </xf>
    <xf numFmtId="0" fontId="0" fillId="33" borderId="0" xfId="0" applyFill="1" applyAlignment="1">
      <alignment/>
    </xf>
    <xf numFmtId="0" fontId="54" fillId="0" borderId="0" xfId="0" applyFont="1" applyBorder="1" applyAlignment="1">
      <alignment horizontal="left"/>
    </xf>
    <xf numFmtId="0" fontId="0" fillId="0" borderId="21" xfId="0" applyBorder="1" applyAlignment="1">
      <alignment/>
    </xf>
    <xf numFmtId="0" fontId="0" fillId="0" borderId="21"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17</xdr:row>
      <xdr:rowOff>285750</xdr:rowOff>
    </xdr:from>
    <xdr:to>
      <xdr:col>2</xdr:col>
      <xdr:colOff>704850</xdr:colOff>
      <xdr:row>17</xdr:row>
      <xdr:rowOff>285750</xdr:rowOff>
    </xdr:to>
    <xdr:sp>
      <xdr:nvSpPr>
        <xdr:cNvPr id="1" name="Connecteur droit avec flèche 2"/>
        <xdr:cNvSpPr>
          <a:spLocks/>
        </xdr:cNvSpPr>
      </xdr:nvSpPr>
      <xdr:spPr>
        <a:xfrm rot="10800000">
          <a:off x="3571875" y="426720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123825</xdr:colOff>
      <xdr:row>25</xdr:row>
      <xdr:rowOff>285750</xdr:rowOff>
    </xdr:from>
    <xdr:to>
      <xdr:col>2</xdr:col>
      <xdr:colOff>704850</xdr:colOff>
      <xdr:row>25</xdr:row>
      <xdr:rowOff>285750</xdr:rowOff>
    </xdr:to>
    <xdr:sp>
      <xdr:nvSpPr>
        <xdr:cNvPr id="2" name="Connecteur droit avec flèche 3"/>
        <xdr:cNvSpPr>
          <a:spLocks/>
        </xdr:cNvSpPr>
      </xdr:nvSpPr>
      <xdr:spPr>
        <a:xfrm rot="10800000">
          <a:off x="3571875" y="607695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26" sheet="Locations"/>
  </cacheSource>
  <cacheFields count="8">
    <cacheField name="mois">
      <sharedItems containsMixedTypes="0"/>
    </cacheField>
    <cacheField name="ann?e">
      <sharedItems containsSemiMixedTypes="0" containsString="0" containsMixedTypes="0" containsNumber="1" containsInteger="1" count="2">
        <n v="2006"/>
        <n v="2007"/>
      </sharedItems>
    </cacheField>
    <cacheField name="appartement">
      <sharedItems containsMixedTypes="0" count="8">
        <s v="F1"/>
        <s v="F2"/>
        <s v="F4"/>
        <s v="F5"/>
        <s v="Loft"/>
        <s v="F3"/>
        <s v="F6"/>
        <s v="F10"/>
      </sharedItems>
    </cacheField>
    <cacheField name="superficie">
      <sharedItems containsSemiMixedTypes="0" containsString="0" containsMixedTypes="0" containsNumber="1" containsInteger="1"/>
    </cacheField>
    <cacheField name="repr?sentant">
      <sharedItems containsMixedTypes="0" count="3">
        <s v="Dupont"/>
        <s v="Martin"/>
        <s v="Durand"/>
      </sharedItems>
    </cacheField>
    <cacheField name="quartier">
      <sharedItems containsMixedTypes="0" count="4">
        <s v="St Bruno"/>
        <s v="Championnet"/>
        <s v="St Laurent"/>
        <s v="Victor Hugo"/>
      </sharedItems>
    </cacheField>
    <cacheField name="loyer">
      <sharedItems containsSemiMixedTypes="0" containsString="0" containsMixedTypes="0" containsNumber="1" containsInteger="1"/>
    </cacheField>
    <cacheField name="commission">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H81" sheet="Telecom"/>
  </cacheSource>
  <cacheFields count="8">
    <cacheField name="Nom client">
      <sharedItems containsMixedTypes="0"/>
    </cacheField>
    <cacheField name="Ville Client">
      <sharedItems containsMixedTypes="0" count="9">
        <s v="Grenoble"/>
        <s v="Meylan"/>
        <s v="La Tronche"/>
        <s v="Echirolles"/>
        <s v="Eybens"/>
        <s v="Grenoble ???"/>
        <s v="Saint Egrève"/>
        <s v="Poisat"/>
        <s v="Saint Martin d'Hères"/>
      </sharedItems>
    </cacheField>
    <cacheField name="Utilise Internet">
      <sharedItems containsMixedTypes="0" count="2">
        <s v="oui"/>
        <s v="non"/>
      </sharedItems>
    </cacheField>
    <cacheField name="Nombre d'heures de tel / mois">
      <sharedItems containsSemiMixedTypes="0" containsString="0" containsMixedTypes="0" containsNumber="1"/>
    </cacheField>
    <cacheField name="Montant Comm. Locales">
      <sharedItems containsSemiMixedTypes="0" containsString="0" containsMixedTypes="0" containsNumber="1" containsInteger="1"/>
    </cacheField>
    <cacheField name="Montant Comm. International">
      <sharedItems containsSemiMixedTypes="0" containsString="0" containsMixedTypes="0" containsNumber="1" containsInteger="1"/>
    </cacheField>
    <cacheField name="Montant total facture">
      <sharedItems containsSemiMixedTypes="0" containsString="0" containsMixedTypes="0" containsNumber="1"/>
    </cacheField>
    <cacheField name="Poss?de un portable">
      <sharedItems containsMixedTypes="0" count="2">
        <s v="oui"/>
        <s v="no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4"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47:D51" firstHeaderRow="1" firstDataRow="2" firstDataCol="1" rowPageCount="1" colPageCount="1"/>
  <pivotFields count="8">
    <pivotField compact="0" outline="0" subtotalTop="0" showAll="0"/>
    <pivotField axis="axisPage" compact="0" outline="0" subtotalTop="0" showAll="0">
      <items count="10">
        <item x="3"/>
        <item x="4"/>
        <item x="0"/>
        <item x="5"/>
        <item x="2"/>
        <item x="1"/>
        <item x="7"/>
        <item x="6"/>
        <item x="8"/>
        <item t="default"/>
      </items>
    </pivotField>
    <pivotField axis="axisRow" compact="0" outline="0" subtotalTop="0" showAll="0">
      <items count="3">
        <item x="1"/>
        <item x="0"/>
        <item t="default"/>
      </items>
    </pivotField>
    <pivotField compact="0" outline="0" subtotalTop="0" showAll="0" numFmtId="2"/>
    <pivotField dataField="1" compact="0" outline="0" subtotalTop="0" showAll="0" numFmtId="44"/>
    <pivotField compact="0" outline="0" subtotalTop="0" showAll="0" numFmtId="44"/>
    <pivotField compact="0" outline="0" subtotalTop="0" showAll="0" numFmtId="44"/>
    <pivotField axis="axisCol" compact="0" outline="0" subtotalTop="0" showAll="0">
      <items count="3">
        <item x="1"/>
        <item x="0"/>
        <item t="default"/>
      </items>
    </pivotField>
  </pivotFields>
  <rowFields count="1">
    <field x="2"/>
  </rowFields>
  <rowItems count="3">
    <i>
      <x/>
    </i>
    <i>
      <x v="1"/>
    </i>
    <i t="grand">
      <x/>
    </i>
  </rowItems>
  <colFields count="1">
    <field x="7"/>
  </colFields>
  <colItems count="3">
    <i>
      <x/>
    </i>
    <i>
      <x v="1"/>
    </i>
    <i t="grand">
      <x/>
    </i>
  </colItems>
  <pageFields count="1">
    <pageField fld="1" hier="0"/>
  </pageFields>
  <dataFields count="1">
    <dataField name="Moyenne de Montant Comm. Locales" fld="4" subtotal="average" baseField="0" baseItem="0" numFmtId="16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3"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16:E126"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axis="axisCol" compact="0" outline="0" subtotalTop="0" showAll="0">
      <items count="4">
        <item x="0"/>
        <item x="2"/>
        <item x="1"/>
        <item t="default"/>
      </items>
    </pivotField>
    <pivotField compact="0" outline="0" subtotalTop="0" showAll="0"/>
    <pivotField compact="0" outline="0" subtotalTop="0" showAll="0" numFmtId="165"/>
    <pivotField dataField="1" compact="0" outline="0" subtotalTop="0" showAll="0" numFmtId="165"/>
  </pivotFields>
  <rowFields count="1">
    <field x="2"/>
  </rowFields>
  <rowItems count="9">
    <i>
      <x/>
    </i>
    <i>
      <x v="1"/>
    </i>
    <i>
      <x v="2"/>
    </i>
    <i>
      <x v="3"/>
    </i>
    <i>
      <x v="4"/>
    </i>
    <i>
      <x v="5"/>
    </i>
    <i>
      <x v="6"/>
    </i>
    <i>
      <x v="7"/>
    </i>
    <i t="grand">
      <x/>
    </i>
  </rowItems>
  <colFields count="1">
    <field x="4"/>
  </colFields>
  <colItems count="4">
    <i>
      <x/>
    </i>
    <i>
      <x v="1"/>
    </i>
    <i>
      <x v="2"/>
    </i>
    <i t="grand">
      <x/>
    </i>
  </colItems>
  <dataFields count="1">
    <dataField name="Somme de commission" fld="7" showDataAs="percentOfTotal"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2"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01:F111"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compact="0" outline="0" subtotalTop="0" showAll="0"/>
    <pivotField axis="axisCol" compact="0" outline="0" subtotalTop="0" showAll="0">
      <items count="5">
        <item x="1"/>
        <item x="0"/>
        <item x="2"/>
        <item x="3"/>
        <item t="default"/>
      </items>
    </pivotField>
    <pivotField dataField="1" compact="0" outline="0" subtotalTop="0" showAll="0" numFmtId="165"/>
    <pivotField compact="0" outline="0" subtotalTop="0" showAll="0" numFmtId="165"/>
  </pivotFields>
  <rowFields count="1">
    <field x="2"/>
  </rowFields>
  <rowItems count="9">
    <i>
      <x/>
    </i>
    <i>
      <x v="1"/>
    </i>
    <i>
      <x v="2"/>
    </i>
    <i>
      <x v="3"/>
    </i>
    <i>
      <x v="4"/>
    </i>
    <i>
      <x v="5"/>
    </i>
    <i>
      <x v="6"/>
    </i>
    <i>
      <x v="7"/>
    </i>
    <i t="grand">
      <x/>
    </i>
  </rowItems>
  <colFields count="1">
    <field x="5"/>
  </colFields>
  <colItems count="5">
    <i>
      <x/>
    </i>
    <i>
      <x v="1"/>
    </i>
    <i>
      <x v="2"/>
    </i>
    <i>
      <x v="3"/>
    </i>
    <i t="grand">
      <x/>
    </i>
  </colItems>
  <dataFields count="1">
    <dataField name="Moyenne de loyer" fld="6" subtotal="average" baseField="0" baseItem="0" numFmtId="44"/>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90:D96" firstHeaderRow="1" firstDataRow="2" firstDataCol="1"/>
  <pivotFields count="8">
    <pivotField compact="0" outline="0" subtotalTop="0" showAll="0"/>
    <pivotField axis="axisCol" compact="0" outline="0" subtotalTop="0" showAll="0">
      <items count="3">
        <item x="0"/>
        <item x="1"/>
        <item t="default"/>
      </items>
    </pivotField>
    <pivotField compact="0" outline="0" subtotalTop="0" showAll="0"/>
    <pivotField compact="0" outline="0" subtotalTop="0" showAll="0" numFmtId="164"/>
    <pivotField compact="0" outline="0" subtotalTop="0" showAll="0"/>
    <pivotField axis="axisRow" compact="0" outline="0" subtotalTop="0" showAll="0">
      <items count="5">
        <item x="1"/>
        <item x="0"/>
        <item x="2"/>
        <item x="3"/>
        <item t="default"/>
      </items>
    </pivotField>
    <pivotField compact="0" outline="0" subtotalTop="0" showAll="0" numFmtId="165"/>
    <pivotField dataField="1" compact="0" outline="0" subtotalTop="0" showAll="0" numFmtId="165"/>
  </pivotFields>
  <rowFields count="1">
    <field x="5"/>
  </rowFields>
  <rowItems count="5">
    <i>
      <x/>
    </i>
    <i>
      <x v="1"/>
    </i>
    <i>
      <x v="2"/>
    </i>
    <i>
      <x v="3"/>
    </i>
    <i t="grand">
      <x/>
    </i>
  </rowItems>
  <colFields count="1">
    <field x="1"/>
  </colFields>
  <colItems count="3">
    <i>
      <x/>
    </i>
    <i>
      <x v="1"/>
    </i>
    <i t="grand">
      <x/>
    </i>
  </colItems>
  <dataFields count="1">
    <dataField name="Somme de commission" fld="7" baseField="0" baseItem="0" numFmtId="169"/>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H81"/>
  <sheetViews>
    <sheetView zoomScalePageLayoutView="0" workbookViewId="0" topLeftCell="A65">
      <selection activeCell="B10" sqref="B10"/>
    </sheetView>
  </sheetViews>
  <sheetFormatPr defaultColWidth="11.421875" defaultRowHeight="15"/>
  <cols>
    <col min="1" max="1" width="10.7109375" style="0" bestFit="1" customWidth="1"/>
    <col min="2" max="2" width="14.421875" style="0" customWidth="1"/>
    <col min="3" max="3" width="11.00390625" style="0" customWidth="1"/>
    <col min="5" max="5" width="12.57421875" style="0" customWidth="1"/>
    <col min="6" max="6" width="13.57421875" style="0" customWidth="1"/>
    <col min="7" max="7" width="9.421875" style="0" bestFit="1" customWidth="1"/>
    <col min="8" max="8" width="11.140625" style="0" bestFit="1" customWidth="1"/>
  </cols>
  <sheetData>
    <row r="1" spans="1:8" ht="42.75">
      <c r="A1" s="1" t="s">
        <v>0</v>
      </c>
      <c r="B1" s="1" t="s">
        <v>1</v>
      </c>
      <c r="C1" s="1" t="s">
        <v>2</v>
      </c>
      <c r="D1" s="1" t="s">
        <v>3</v>
      </c>
      <c r="E1" s="73" t="s">
        <v>4</v>
      </c>
      <c r="F1" s="1" t="s">
        <v>5</v>
      </c>
      <c r="G1" s="1" t="s">
        <v>6</v>
      </c>
      <c r="H1" s="1" t="s">
        <v>7</v>
      </c>
    </row>
    <row r="2" spans="1:8" s="6" customFormat="1" ht="14.25">
      <c r="A2" s="3" t="s">
        <v>8</v>
      </c>
      <c r="B2" s="3" t="s">
        <v>9</v>
      </c>
      <c r="C2" s="3" t="s">
        <v>10</v>
      </c>
      <c r="D2" s="4">
        <v>7.5</v>
      </c>
      <c r="E2" s="5">
        <v>30</v>
      </c>
      <c r="F2" s="5">
        <v>3</v>
      </c>
      <c r="G2" s="5">
        <v>60.706073576274235</v>
      </c>
      <c r="H2" s="3" t="s">
        <v>10</v>
      </c>
    </row>
    <row r="3" spans="1:8" s="6" customFormat="1" ht="14.25">
      <c r="A3" s="3" t="s">
        <v>11</v>
      </c>
      <c r="B3" s="3" t="s">
        <v>9</v>
      </c>
      <c r="C3" s="3" t="s">
        <v>12</v>
      </c>
      <c r="D3" s="4">
        <v>24.6</v>
      </c>
      <c r="E3" s="5">
        <v>33</v>
      </c>
      <c r="F3" s="5">
        <v>36</v>
      </c>
      <c r="G3" s="5">
        <v>129.1482548312219</v>
      </c>
      <c r="H3" s="3" t="s">
        <v>10</v>
      </c>
    </row>
    <row r="4" spans="1:8" s="6" customFormat="1" ht="14.25">
      <c r="A4" s="3" t="s">
        <v>13</v>
      </c>
      <c r="B4" s="3" t="s">
        <v>14</v>
      </c>
      <c r="C4" s="3" t="s">
        <v>12</v>
      </c>
      <c r="D4" s="4">
        <v>10.8</v>
      </c>
      <c r="E4" s="5">
        <v>34</v>
      </c>
      <c r="F4" s="5">
        <v>8</v>
      </c>
      <c r="G4" s="5">
        <v>115.36298053822824</v>
      </c>
      <c r="H4" s="3" t="s">
        <v>10</v>
      </c>
    </row>
    <row r="5" spans="1:8" s="6" customFormat="1" ht="14.25">
      <c r="A5" s="3" t="s">
        <v>15</v>
      </c>
      <c r="B5" s="3" t="s">
        <v>16</v>
      </c>
      <c r="C5" s="3" t="s">
        <v>10</v>
      </c>
      <c r="D5" s="4">
        <v>15.1</v>
      </c>
      <c r="E5" s="5">
        <v>23</v>
      </c>
      <c r="F5" s="5">
        <v>21</v>
      </c>
      <c r="G5" s="5">
        <v>103.05891287670656</v>
      </c>
      <c r="H5" s="3" t="s">
        <v>12</v>
      </c>
    </row>
    <row r="6" spans="1:8" s="6" customFormat="1" ht="14.25">
      <c r="A6" s="3" t="s">
        <v>17</v>
      </c>
      <c r="B6" s="3" t="s">
        <v>18</v>
      </c>
      <c r="C6" s="3" t="s">
        <v>12</v>
      </c>
      <c r="D6" s="4">
        <v>17.3</v>
      </c>
      <c r="E6" s="5">
        <v>34</v>
      </c>
      <c r="F6" s="5">
        <v>21</v>
      </c>
      <c r="G6" s="5">
        <v>73.50304882173702</v>
      </c>
      <c r="H6" s="3" t="s">
        <v>10</v>
      </c>
    </row>
    <row r="7" spans="1:8" s="6" customFormat="1" ht="14.25">
      <c r="A7" s="3" t="s">
        <v>19</v>
      </c>
      <c r="B7" s="3" t="s">
        <v>20</v>
      </c>
      <c r="C7" s="3" t="s">
        <v>10</v>
      </c>
      <c r="D7" s="4">
        <v>28.2</v>
      </c>
      <c r="E7" s="5">
        <v>56</v>
      </c>
      <c r="F7" s="5">
        <v>34</v>
      </c>
      <c r="G7" s="5">
        <v>165.8827012081685</v>
      </c>
      <c r="H7" s="3" t="s">
        <v>12</v>
      </c>
    </row>
    <row r="8" spans="1:8" s="6" customFormat="1" ht="14.25">
      <c r="A8" s="3" t="s">
        <v>21</v>
      </c>
      <c r="B8" s="3" t="s">
        <v>20</v>
      </c>
      <c r="C8" s="3" t="s">
        <v>12</v>
      </c>
      <c r="D8" s="4">
        <v>25.6</v>
      </c>
      <c r="E8" s="5">
        <v>33</v>
      </c>
      <c r="F8" s="5">
        <v>38</v>
      </c>
      <c r="G8" s="5">
        <v>91.4245389128058</v>
      </c>
      <c r="H8" s="3" t="s">
        <v>10</v>
      </c>
    </row>
    <row r="9" spans="1:8" s="6" customFormat="1" ht="14.25">
      <c r="A9" s="3" t="s">
        <v>22</v>
      </c>
      <c r="B9" s="3" t="s">
        <v>18</v>
      </c>
      <c r="C9" s="3" t="s">
        <v>10</v>
      </c>
      <c r="D9" s="4">
        <v>15.4</v>
      </c>
      <c r="E9" s="5">
        <v>7</v>
      </c>
      <c r="F9" s="5">
        <v>28</v>
      </c>
      <c r="G9" s="5">
        <v>71.92756052436067</v>
      </c>
      <c r="H9" s="3" t="s">
        <v>10</v>
      </c>
    </row>
    <row r="10" spans="1:8" s="6" customFormat="1" ht="14.25">
      <c r="A10" s="3" t="s">
        <v>23</v>
      </c>
      <c r="B10" s="3" t="s">
        <v>14</v>
      </c>
      <c r="C10" s="3" t="s">
        <v>12</v>
      </c>
      <c r="D10" s="4">
        <v>15.4</v>
      </c>
      <c r="E10" s="5">
        <v>12</v>
      </c>
      <c r="F10" s="5">
        <v>26</v>
      </c>
      <c r="G10" s="5">
        <v>112.02913702803616</v>
      </c>
      <c r="H10" s="3" t="s">
        <v>10</v>
      </c>
    </row>
    <row r="11" spans="1:8" s="6" customFormat="1" ht="14.25">
      <c r="A11" s="3" t="s">
        <v>24</v>
      </c>
      <c r="B11" s="3" t="s">
        <v>25</v>
      </c>
      <c r="C11" s="3" t="s">
        <v>10</v>
      </c>
      <c r="D11" s="4">
        <v>11</v>
      </c>
      <c r="E11" s="5">
        <v>30</v>
      </c>
      <c r="F11" s="5">
        <v>10</v>
      </c>
      <c r="G11" s="5">
        <v>92.1262818992608</v>
      </c>
      <c r="H11" s="3" t="s">
        <v>10</v>
      </c>
    </row>
    <row r="12" spans="1:8" s="6" customFormat="1" ht="14.25">
      <c r="A12" s="3" t="s">
        <v>26</v>
      </c>
      <c r="B12" s="3" t="s">
        <v>9</v>
      </c>
      <c r="C12" s="3" t="s">
        <v>12</v>
      </c>
      <c r="D12" s="4">
        <v>13.6</v>
      </c>
      <c r="E12" s="5">
        <v>23</v>
      </c>
      <c r="F12" s="5">
        <v>18</v>
      </c>
      <c r="G12" s="5">
        <v>52.22858120644972</v>
      </c>
      <c r="H12" s="3" t="s">
        <v>10</v>
      </c>
    </row>
    <row r="13" spans="1:8" s="6" customFormat="1" ht="14.25">
      <c r="A13" s="3" t="s">
        <v>27</v>
      </c>
      <c r="B13" s="3" t="s">
        <v>9</v>
      </c>
      <c r="C13" s="3" t="s">
        <v>12</v>
      </c>
      <c r="D13" s="4">
        <v>23.3</v>
      </c>
      <c r="E13" s="5">
        <v>34</v>
      </c>
      <c r="F13" s="5">
        <v>33</v>
      </c>
      <c r="G13" s="5">
        <v>94.19983799907087</v>
      </c>
      <c r="H13" s="3" t="s">
        <v>10</v>
      </c>
    </row>
    <row r="14" spans="1:8" s="6" customFormat="1" ht="14.25">
      <c r="A14" s="3" t="s">
        <v>28</v>
      </c>
      <c r="B14" s="3" t="s">
        <v>18</v>
      </c>
      <c r="C14" s="3" t="s">
        <v>12</v>
      </c>
      <c r="D14" s="4">
        <v>9.4</v>
      </c>
      <c r="E14" s="5">
        <v>7</v>
      </c>
      <c r="F14" s="5">
        <v>16</v>
      </c>
      <c r="G14" s="5">
        <v>45.183261779506296</v>
      </c>
      <c r="H14" s="3" t="s">
        <v>10</v>
      </c>
    </row>
    <row r="15" spans="1:8" s="6" customFormat="1" ht="14.25">
      <c r="A15" s="3" t="s">
        <v>29</v>
      </c>
      <c r="B15" s="3" t="s">
        <v>14</v>
      </c>
      <c r="C15" s="3" t="s">
        <v>10</v>
      </c>
      <c r="D15" s="4">
        <v>13</v>
      </c>
      <c r="E15" s="5">
        <v>5</v>
      </c>
      <c r="F15" s="5">
        <v>24</v>
      </c>
      <c r="G15" s="5">
        <v>75.97419420731983</v>
      </c>
      <c r="H15" s="3" t="s">
        <v>10</v>
      </c>
    </row>
    <row r="16" spans="1:8" s="6" customFormat="1" ht="14.25">
      <c r="A16" s="3" t="s">
        <v>30</v>
      </c>
      <c r="B16" s="3" t="s">
        <v>20</v>
      </c>
      <c r="C16" s="3" t="s">
        <v>10</v>
      </c>
      <c r="D16" s="4">
        <v>23.8</v>
      </c>
      <c r="E16" s="5">
        <v>9</v>
      </c>
      <c r="F16" s="5">
        <v>44</v>
      </c>
      <c r="G16" s="5">
        <v>130.9298943551749</v>
      </c>
      <c r="H16" s="3" t="s">
        <v>10</v>
      </c>
    </row>
    <row r="17" spans="1:8" s="6" customFormat="1" ht="14.25">
      <c r="A17" s="3" t="s">
        <v>31</v>
      </c>
      <c r="B17" s="3" t="s">
        <v>16</v>
      </c>
      <c r="C17" s="3" t="s">
        <v>10</v>
      </c>
      <c r="D17" s="4">
        <v>4.3</v>
      </c>
      <c r="E17" s="5">
        <v>14</v>
      </c>
      <c r="F17" s="5">
        <v>3</v>
      </c>
      <c r="G17" s="5">
        <v>74.77451888851397</v>
      </c>
      <c r="H17" s="3" t="s">
        <v>12</v>
      </c>
    </row>
    <row r="18" spans="1:8" s="6" customFormat="1" ht="14.25">
      <c r="A18" s="3" t="s">
        <v>32</v>
      </c>
      <c r="B18" s="3" t="s">
        <v>16</v>
      </c>
      <c r="C18" s="3" t="s">
        <v>12</v>
      </c>
      <c r="D18" s="4">
        <v>19.1</v>
      </c>
      <c r="E18" s="5">
        <v>3</v>
      </c>
      <c r="F18" s="5">
        <v>37</v>
      </c>
      <c r="G18" s="5">
        <v>116.89374390546504</v>
      </c>
      <c r="H18" s="3" t="s">
        <v>10</v>
      </c>
    </row>
    <row r="19" spans="1:8" s="6" customFormat="1" ht="14.25">
      <c r="A19" s="3" t="s">
        <v>33</v>
      </c>
      <c r="B19" s="3" t="s">
        <v>9</v>
      </c>
      <c r="C19" s="3" t="s">
        <v>12</v>
      </c>
      <c r="D19" s="4">
        <v>22.5</v>
      </c>
      <c r="E19" s="5">
        <v>5</v>
      </c>
      <c r="F19" s="5">
        <v>43</v>
      </c>
      <c r="G19" s="5">
        <v>80.11693454862896</v>
      </c>
      <c r="H19" s="3" t="s">
        <v>10</v>
      </c>
    </row>
    <row r="20" spans="1:8" s="6" customFormat="1" ht="14.25">
      <c r="A20" s="3" t="s">
        <v>34</v>
      </c>
      <c r="B20" s="3" t="s">
        <v>9</v>
      </c>
      <c r="C20" s="3" t="s">
        <v>10</v>
      </c>
      <c r="D20" s="4">
        <v>26.6</v>
      </c>
      <c r="E20" s="5">
        <v>13</v>
      </c>
      <c r="F20" s="5">
        <v>48</v>
      </c>
      <c r="G20" s="5">
        <v>81.18219708509228</v>
      </c>
      <c r="H20" s="3" t="s">
        <v>12</v>
      </c>
    </row>
    <row r="21" spans="1:8" s="6" customFormat="1" ht="14.25">
      <c r="A21" s="3" t="s">
        <v>35</v>
      </c>
      <c r="B21" s="3" t="s">
        <v>18</v>
      </c>
      <c r="C21" s="3" t="s">
        <v>12</v>
      </c>
      <c r="D21" s="4">
        <v>21.1</v>
      </c>
      <c r="E21" s="5">
        <v>3</v>
      </c>
      <c r="F21" s="5">
        <v>41</v>
      </c>
      <c r="G21" s="5">
        <v>117.02492144860395</v>
      </c>
      <c r="H21" s="3" t="s">
        <v>12</v>
      </c>
    </row>
    <row r="22" spans="1:8" s="6" customFormat="1" ht="14.25">
      <c r="A22" s="3" t="s">
        <v>36</v>
      </c>
      <c r="B22" s="3" t="s">
        <v>9</v>
      </c>
      <c r="C22" s="3" t="s">
        <v>10</v>
      </c>
      <c r="D22" s="4">
        <v>19.1</v>
      </c>
      <c r="E22" s="5">
        <v>18</v>
      </c>
      <c r="F22" s="5">
        <v>31</v>
      </c>
      <c r="G22" s="5">
        <v>76.77728092422258</v>
      </c>
      <c r="H22" s="3" t="s">
        <v>12</v>
      </c>
    </row>
    <row r="23" spans="1:8" s="6" customFormat="1" ht="14.25">
      <c r="A23" s="3" t="s">
        <v>37</v>
      </c>
      <c r="B23" s="3" t="s">
        <v>20</v>
      </c>
      <c r="C23" s="3" t="s">
        <v>12</v>
      </c>
      <c r="D23" s="4">
        <v>16.3</v>
      </c>
      <c r="E23" s="5">
        <v>4</v>
      </c>
      <c r="F23" s="5">
        <v>31</v>
      </c>
      <c r="G23" s="5">
        <v>96.79577023303378</v>
      </c>
      <c r="H23" s="3" t="s">
        <v>10</v>
      </c>
    </row>
    <row r="24" spans="1:8" s="6" customFormat="1" ht="14.25">
      <c r="A24" s="3" t="s">
        <v>38</v>
      </c>
      <c r="B24" s="3" t="s">
        <v>39</v>
      </c>
      <c r="C24" s="3" t="s">
        <v>12</v>
      </c>
      <c r="D24" s="4">
        <v>19.1</v>
      </c>
      <c r="E24" s="5">
        <v>8</v>
      </c>
      <c r="F24" s="5">
        <v>35</v>
      </c>
      <c r="G24" s="5">
        <v>102.68010311613668</v>
      </c>
      <c r="H24" s="3" t="s">
        <v>10</v>
      </c>
    </row>
    <row r="25" spans="1:8" s="6" customFormat="1" ht="14.25">
      <c r="A25" s="3" t="s">
        <v>40</v>
      </c>
      <c r="B25" s="3" t="s">
        <v>16</v>
      </c>
      <c r="C25" s="3" t="s">
        <v>12</v>
      </c>
      <c r="D25" s="4">
        <v>16.6</v>
      </c>
      <c r="E25" s="5">
        <v>13</v>
      </c>
      <c r="F25" s="5">
        <v>28</v>
      </c>
      <c r="G25" s="5">
        <v>106.31248547545395</v>
      </c>
      <c r="H25" s="3" t="s">
        <v>10</v>
      </c>
    </row>
    <row r="26" spans="1:8" s="6" customFormat="1" ht="14.25">
      <c r="A26" s="3" t="s">
        <v>41</v>
      </c>
      <c r="B26" s="3" t="s">
        <v>18</v>
      </c>
      <c r="C26" s="3" t="s">
        <v>12</v>
      </c>
      <c r="D26" s="4">
        <v>5.9</v>
      </c>
      <c r="E26" s="5">
        <v>2</v>
      </c>
      <c r="F26" s="5">
        <v>11</v>
      </c>
      <c r="G26" s="5">
        <v>53.28915173155237</v>
      </c>
      <c r="H26" s="3" t="s">
        <v>10</v>
      </c>
    </row>
    <row r="27" spans="1:8" s="6" customFormat="1" ht="14.25">
      <c r="A27" s="3" t="s">
        <v>42</v>
      </c>
      <c r="B27" s="3" t="s">
        <v>25</v>
      </c>
      <c r="C27" s="3" t="s">
        <v>10</v>
      </c>
      <c r="D27" s="4">
        <v>2.8</v>
      </c>
      <c r="E27" s="5">
        <v>4</v>
      </c>
      <c r="F27" s="5">
        <v>4</v>
      </c>
      <c r="G27" s="5">
        <v>81.50369183781069</v>
      </c>
      <c r="H27" s="3" t="s">
        <v>10</v>
      </c>
    </row>
    <row r="28" spans="1:8" s="6" customFormat="1" ht="14.25">
      <c r="A28" s="3" t="s">
        <v>43</v>
      </c>
      <c r="B28" s="3" t="s">
        <v>9</v>
      </c>
      <c r="C28" s="3" t="s">
        <v>10</v>
      </c>
      <c r="D28" s="4">
        <v>12.3</v>
      </c>
      <c r="E28" s="5">
        <v>14</v>
      </c>
      <c r="F28" s="5">
        <v>19</v>
      </c>
      <c r="G28" s="5">
        <v>77.85114430363092</v>
      </c>
      <c r="H28" s="3" t="s">
        <v>10</v>
      </c>
    </row>
    <row r="29" spans="1:8" s="6" customFormat="1" ht="14.25">
      <c r="A29" s="3" t="s">
        <v>44</v>
      </c>
      <c r="B29" s="3" t="s">
        <v>18</v>
      </c>
      <c r="C29" s="3" t="s">
        <v>10</v>
      </c>
      <c r="D29" s="4">
        <v>19.8</v>
      </c>
      <c r="E29" s="5">
        <v>4</v>
      </c>
      <c r="F29" s="5">
        <v>38</v>
      </c>
      <c r="G29" s="5">
        <v>59.57650164291434</v>
      </c>
      <c r="H29" s="3" t="s">
        <v>10</v>
      </c>
    </row>
    <row r="30" spans="1:8" s="6" customFormat="1" ht="14.25">
      <c r="A30" s="3" t="s">
        <v>45</v>
      </c>
      <c r="B30" s="3" t="s">
        <v>14</v>
      </c>
      <c r="C30" s="3" t="s">
        <v>10</v>
      </c>
      <c r="D30" s="4">
        <v>25.1</v>
      </c>
      <c r="E30" s="5">
        <v>18</v>
      </c>
      <c r="F30" s="5">
        <v>43</v>
      </c>
      <c r="G30" s="5">
        <v>79.47580093459001</v>
      </c>
      <c r="H30" s="3" t="s">
        <v>12</v>
      </c>
    </row>
    <row r="31" spans="1:8" s="6" customFormat="1" ht="14.25">
      <c r="A31" s="3" t="s">
        <v>46</v>
      </c>
      <c r="B31" s="3" t="s">
        <v>39</v>
      </c>
      <c r="C31" s="3" t="s">
        <v>10</v>
      </c>
      <c r="D31" s="4">
        <v>13.7</v>
      </c>
      <c r="E31" s="5">
        <v>6</v>
      </c>
      <c r="F31" s="5">
        <v>25</v>
      </c>
      <c r="G31" s="5">
        <v>74.00404801109894</v>
      </c>
      <c r="H31" s="3" t="s">
        <v>12</v>
      </c>
    </row>
    <row r="32" spans="1:8" s="6" customFormat="1" ht="14.25">
      <c r="A32" s="3" t="s">
        <v>47</v>
      </c>
      <c r="B32" s="3" t="s">
        <v>48</v>
      </c>
      <c r="C32" s="3" t="s">
        <v>12</v>
      </c>
      <c r="D32" s="4">
        <v>5.8</v>
      </c>
      <c r="E32" s="5">
        <v>9</v>
      </c>
      <c r="F32" s="5">
        <v>8</v>
      </c>
      <c r="G32" s="5">
        <v>85.70710320641705</v>
      </c>
      <c r="H32" s="3" t="s">
        <v>10</v>
      </c>
    </row>
    <row r="33" spans="1:8" s="6" customFormat="1" ht="14.25">
      <c r="A33" s="3" t="s">
        <v>49</v>
      </c>
      <c r="B33" s="3" t="s">
        <v>9</v>
      </c>
      <c r="C33" s="3" t="s">
        <v>10</v>
      </c>
      <c r="D33" s="4">
        <v>24.4</v>
      </c>
      <c r="E33" s="5">
        <v>17</v>
      </c>
      <c r="F33" s="5">
        <v>42</v>
      </c>
      <c r="G33" s="5">
        <v>107.73012296327303</v>
      </c>
      <c r="H33" s="3" t="s">
        <v>10</v>
      </c>
    </row>
    <row r="34" spans="1:8" s="6" customFormat="1" ht="14.25">
      <c r="A34" s="3" t="s">
        <v>50</v>
      </c>
      <c r="B34" s="3" t="s">
        <v>39</v>
      </c>
      <c r="C34" s="3" t="s">
        <v>12</v>
      </c>
      <c r="D34" s="4">
        <v>10.6</v>
      </c>
      <c r="E34" s="5">
        <v>8</v>
      </c>
      <c r="F34" s="5">
        <v>18</v>
      </c>
      <c r="G34" s="5">
        <v>102.32771942195427</v>
      </c>
      <c r="H34" s="3" t="s">
        <v>10</v>
      </c>
    </row>
    <row r="35" spans="1:8" s="6" customFormat="1" ht="14.25">
      <c r="A35" s="3" t="s">
        <v>51</v>
      </c>
      <c r="B35" s="3" t="s">
        <v>48</v>
      </c>
      <c r="C35" s="3" t="s">
        <v>10</v>
      </c>
      <c r="D35" s="4">
        <v>18.4</v>
      </c>
      <c r="E35" s="5">
        <v>7</v>
      </c>
      <c r="F35" s="5">
        <v>34</v>
      </c>
      <c r="G35" s="5">
        <v>80.08914471064648</v>
      </c>
      <c r="H35" s="3" t="s">
        <v>10</v>
      </c>
    </row>
    <row r="36" spans="1:8" s="6" customFormat="1" ht="14.25">
      <c r="A36" s="3" t="s">
        <v>52</v>
      </c>
      <c r="B36" s="3" t="s">
        <v>9</v>
      </c>
      <c r="C36" s="3" t="s">
        <v>12</v>
      </c>
      <c r="D36" s="4">
        <v>3.4</v>
      </c>
      <c r="E36" s="5">
        <v>17</v>
      </c>
      <c r="F36" s="5">
        <v>0</v>
      </c>
      <c r="G36" s="5">
        <v>65.61878017095529</v>
      </c>
      <c r="H36" s="3" t="s">
        <v>12</v>
      </c>
    </row>
    <row r="37" spans="1:8" s="6" customFormat="1" ht="14.25">
      <c r="A37" s="3" t="s">
        <v>53</v>
      </c>
      <c r="B37" s="3" t="s">
        <v>14</v>
      </c>
      <c r="C37" s="3" t="s">
        <v>10</v>
      </c>
      <c r="D37" s="4">
        <v>25</v>
      </c>
      <c r="E37" s="5">
        <v>15</v>
      </c>
      <c r="F37" s="5">
        <v>44</v>
      </c>
      <c r="G37" s="5">
        <v>81.45084640410077</v>
      </c>
      <c r="H37" s="3" t="s">
        <v>10</v>
      </c>
    </row>
    <row r="38" spans="1:8" s="6" customFormat="1" ht="14.25">
      <c r="A38" s="3" t="s">
        <v>54</v>
      </c>
      <c r="B38" s="3" t="s">
        <v>20</v>
      </c>
      <c r="C38" s="3" t="s">
        <v>12</v>
      </c>
      <c r="D38" s="4">
        <v>4.2</v>
      </c>
      <c r="E38" s="5">
        <v>6</v>
      </c>
      <c r="F38" s="5">
        <v>6</v>
      </c>
      <c r="G38" s="5">
        <v>16.38662495457505</v>
      </c>
      <c r="H38" s="3" t="s">
        <v>10</v>
      </c>
    </row>
    <row r="39" spans="1:8" s="6" customFormat="1" ht="14.25">
      <c r="A39" s="3" t="s">
        <v>55</v>
      </c>
      <c r="B39" s="3" t="s">
        <v>39</v>
      </c>
      <c r="C39" s="3" t="s">
        <v>12</v>
      </c>
      <c r="D39" s="4">
        <v>9.3</v>
      </c>
      <c r="E39" s="5">
        <v>14</v>
      </c>
      <c r="F39" s="5">
        <v>13</v>
      </c>
      <c r="G39" s="5">
        <v>75.05295932219907</v>
      </c>
      <c r="H39" s="3" t="s">
        <v>10</v>
      </c>
    </row>
    <row r="40" spans="1:8" s="6" customFormat="1" ht="14.25">
      <c r="A40" s="3" t="s">
        <v>56</v>
      </c>
      <c r="B40" s="3" t="s">
        <v>9</v>
      </c>
      <c r="C40" s="3" t="s">
        <v>12</v>
      </c>
      <c r="D40" s="4">
        <v>18.2</v>
      </c>
      <c r="E40" s="5">
        <v>6</v>
      </c>
      <c r="F40" s="5">
        <v>34</v>
      </c>
      <c r="G40" s="5">
        <v>84.37294218234989</v>
      </c>
      <c r="H40" s="3" t="s">
        <v>12</v>
      </c>
    </row>
    <row r="41" spans="1:8" s="6" customFormat="1" ht="14.25">
      <c r="A41" s="3" t="s">
        <v>57</v>
      </c>
      <c r="B41" s="3" t="s">
        <v>58</v>
      </c>
      <c r="C41" s="3" t="s">
        <v>10</v>
      </c>
      <c r="D41" s="4">
        <v>5</v>
      </c>
      <c r="E41" s="5">
        <v>10</v>
      </c>
      <c r="F41" s="5">
        <v>6</v>
      </c>
      <c r="G41" s="5">
        <v>51.57227462287047</v>
      </c>
      <c r="H41" s="3" t="s">
        <v>10</v>
      </c>
    </row>
    <row r="42" spans="1:8" s="6" customFormat="1" ht="14.25">
      <c r="A42" s="3" t="s">
        <v>59</v>
      </c>
      <c r="B42" s="3" t="s">
        <v>20</v>
      </c>
      <c r="C42" s="3" t="s">
        <v>10</v>
      </c>
      <c r="D42" s="4">
        <v>20.1</v>
      </c>
      <c r="E42" s="5">
        <v>3</v>
      </c>
      <c r="F42" s="5">
        <v>39</v>
      </c>
      <c r="G42" s="5">
        <v>75.8803983436599</v>
      </c>
      <c r="H42" s="3" t="s">
        <v>10</v>
      </c>
    </row>
    <row r="43" spans="1:8" s="6" customFormat="1" ht="14.25">
      <c r="A43" s="3" t="s">
        <v>60</v>
      </c>
      <c r="B43" s="3" t="s">
        <v>18</v>
      </c>
      <c r="C43" s="3" t="s">
        <v>12</v>
      </c>
      <c r="D43" s="4">
        <v>8.8</v>
      </c>
      <c r="E43" s="5">
        <v>9</v>
      </c>
      <c r="F43" s="5">
        <v>14</v>
      </c>
      <c r="G43" s="5">
        <v>48.06487530236144</v>
      </c>
      <c r="H43" s="3" t="s">
        <v>10</v>
      </c>
    </row>
    <row r="44" spans="1:8" s="6" customFormat="1" ht="14.25">
      <c r="A44" s="3" t="s">
        <v>61</v>
      </c>
      <c r="B44" s="3" t="s">
        <v>9</v>
      </c>
      <c r="C44" s="3" t="s">
        <v>10</v>
      </c>
      <c r="D44" s="4">
        <v>10.8</v>
      </c>
      <c r="E44" s="5">
        <v>4</v>
      </c>
      <c r="F44" s="5">
        <v>20</v>
      </c>
      <c r="G44" s="5">
        <v>68.45029604211243</v>
      </c>
      <c r="H44" s="3" t="s">
        <v>12</v>
      </c>
    </row>
    <row r="45" spans="1:8" s="6" customFormat="1" ht="14.25">
      <c r="A45" s="3" t="s">
        <v>62</v>
      </c>
      <c r="B45" s="3" t="s">
        <v>58</v>
      </c>
      <c r="C45" s="3" t="s">
        <v>12</v>
      </c>
      <c r="D45" s="4">
        <v>21</v>
      </c>
      <c r="E45" s="5">
        <v>0</v>
      </c>
      <c r="F45" s="5">
        <v>42</v>
      </c>
      <c r="G45" s="5">
        <v>50.87372761800208</v>
      </c>
      <c r="H45" s="3" t="s">
        <v>12</v>
      </c>
    </row>
    <row r="46" spans="1:8" s="6" customFormat="1" ht="14.25">
      <c r="A46" s="3" t="s">
        <v>63</v>
      </c>
      <c r="B46" s="3" t="s">
        <v>48</v>
      </c>
      <c r="C46" s="3" t="s">
        <v>10</v>
      </c>
      <c r="D46" s="4">
        <v>24.7</v>
      </c>
      <c r="E46" s="5">
        <v>11</v>
      </c>
      <c r="F46" s="5">
        <v>45</v>
      </c>
      <c r="G46" s="5">
        <v>103.31223930612629</v>
      </c>
      <c r="H46" s="3" t="s">
        <v>10</v>
      </c>
    </row>
    <row r="47" spans="1:8" s="6" customFormat="1" ht="14.25">
      <c r="A47" s="3" t="s">
        <v>64</v>
      </c>
      <c r="B47" s="3" t="s">
        <v>9</v>
      </c>
      <c r="C47" s="3" t="s">
        <v>12</v>
      </c>
      <c r="D47" s="4">
        <v>6.9</v>
      </c>
      <c r="E47" s="5">
        <v>7</v>
      </c>
      <c r="F47" s="5">
        <v>11</v>
      </c>
      <c r="G47" s="5">
        <v>32.039402382952666</v>
      </c>
      <c r="H47" s="3" t="s">
        <v>10</v>
      </c>
    </row>
    <row r="48" spans="1:8" s="6" customFormat="1" ht="14.25">
      <c r="A48" s="3" t="s">
        <v>65</v>
      </c>
      <c r="B48" s="3" t="s">
        <v>9</v>
      </c>
      <c r="C48" s="3" t="s">
        <v>12</v>
      </c>
      <c r="D48" s="4">
        <v>10.8</v>
      </c>
      <c r="E48" s="5">
        <v>14</v>
      </c>
      <c r="F48" s="5">
        <v>16</v>
      </c>
      <c r="G48" s="5">
        <v>88.42582772563341</v>
      </c>
      <c r="H48" s="3" t="s">
        <v>10</v>
      </c>
    </row>
    <row r="49" spans="1:8" s="6" customFormat="1" ht="14.25">
      <c r="A49" s="3" t="s">
        <v>66</v>
      </c>
      <c r="B49" s="3" t="s">
        <v>39</v>
      </c>
      <c r="C49" s="3" t="s">
        <v>12</v>
      </c>
      <c r="D49" s="4">
        <v>22.3</v>
      </c>
      <c r="E49" s="5">
        <v>14</v>
      </c>
      <c r="F49" s="5">
        <v>39</v>
      </c>
      <c r="G49" s="5">
        <v>86.02485537195544</v>
      </c>
      <c r="H49" s="3" t="s">
        <v>10</v>
      </c>
    </row>
    <row r="50" spans="1:8" s="6" customFormat="1" ht="14.25">
      <c r="A50" s="3" t="s">
        <v>67</v>
      </c>
      <c r="B50" s="3" t="s">
        <v>48</v>
      </c>
      <c r="C50" s="3" t="s">
        <v>12</v>
      </c>
      <c r="D50" s="4">
        <v>12.6</v>
      </c>
      <c r="E50" s="5">
        <v>8</v>
      </c>
      <c r="F50" s="5">
        <v>22</v>
      </c>
      <c r="G50" s="5">
        <v>69.40898478548071</v>
      </c>
      <c r="H50" s="3" t="s">
        <v>12</v>
      </c>
    </row>
    <row r="51" spans="1:8" s="6" customFormat="1" ht="14.25">
      <c r="A51" s="3" t="s">
        <v>68</v>
      </c>
      <c r="B51" s="3" t="s">
        <v>9</v>
      </c>
      <c r="C51" s="3" t="s">
        <v>10</v>
      </c>
      <c r="D51" s="4">
        <v>9.1</v>
      </c>
      <c r="E51" s="5">
        <v>3</v>
      </c>
      <c r="F51" s="5">
        <v>17</v>
      </c>
      <c r="G51" s="5">
        <v>48.13072532650704</v>
      </c>
      <c r="H51" s="3" t="s">
        <v>10</v>
      </c>
    </row>
    <row r="52" spans="1:8" s="6" customFormat="1" ht="14.25">
      <c r="A52" s="3" t="s">
        <v>69</v>
      </c>
      <c r="B52" s="3" t="s">
        <v>9</v>
      </c>
      <c r="C52" s="3" t="s">
        <v>10</v>
      </c>
      <c r="D52" s="4">
        <v>3.9</v>
      </c>
      <c r="E52" s="5">
        <v>12</v>
      </c>
      <c r="F52" s="5">
        <v>3</v>
      </c>
      <c r="G52" s="5">
        <v>37.92303974184976</v>
      </c>
      <c r="H52" s="3" t="s">
        <v>12</v>
      </c>
    </row>
    <row r="53" spans="1:8" s="6" customFormat="1" ht="14.25">
      <c r="A53" s="3" t="s">
        <v>70</v>
      </c>
      <c r="B53" s="3" t="s">
        <v>9</v>
      </c>
      <c r="C53" s="3" t="s">
        <v>12</v>
      </c>
      <c r="D53" s="4">
        <v>7.7</v>
      </c>
      <c r="E53" s="5">
        <v>6</v>
      </c>
      <c r="F53" s="5">
        <v>13</v>
      </c>
      <c r="G53" s="5">
        <v>68.4343448152192</v>
      </c>
      <c r="H53" s="3" t="s">
        <v>10</v>
      </c>
    </row>
    <row r="54" spans="1:8" s="6" customFormat="1" ht="14.25">
      <c r="A54" s="3" t="s">
        <v>71</v>
      </c>
      <c r="B54" s="3" t="s">
        <v>58</v>
      </c>
      <c r="C54" s="3" t="s">
        <v>10</v>
      </c>
      <c r="D54" s="4">
        <v>23.4</v>
      </c>
      <c r="E54" s="5">
        <v>17</v>
      </c>
      <c r="F54" s="5">
        <v>40</v>
      </c>
      <c r="G54" s="5">
        <v>129.68841476690582</v>
      </c>
      <c r="H54" s="3" t="s">
        <v>10</v>
      </c>
    </row>
    <row r="55" spans="1:8" s="6" customFormat="1" ht="14.25">
      <c r="A55" s="3" t="s">
        <v>72</v>
      </c>
      <c r="B55" s="3" t="s">
        <v>58</v>
      </c>
      <c r="C55" s="3" t="s">
        <v>12</v>
      </c>
      <c r="D55" s="4">
        <v>6.4</v>
      </c>
      <c r="E55" s="5">
        <v>12</v>
      </c>
      <c r="F55" s="5">
        <v>8</v>
      </c>
      <c r="G55" s="5">
        <v>99.0877576489458</v>
      </c>
      <c r="H55" s="3" t="s">
        <v>10</v>
      </c>
    </row>
    <row r="56" spans="1:8" s="6" customFormat="1" ht="14.25">
      <c r="A56" s="3" t="s">
        <v>73</v>
      </c>
      <c r="B56" s="3" t="s">
        <v>9</v>
      </c>
      <c r="C56" s="3" t="s">
        <v>10</v>
      </c>
      <c r="D56" s="4">
        <v>5.3</v>
      </c>
      <c r="E56" s="5">
        <v>4</v>
      </c>
      <c r="F56" s="5">
        <v>9</v>
      </c>
      <c r="G56" s="5">
        <v>44.21630815126242</v>
      </c>
      <c r="H56" s="3" t="s">
        <v>10</v>
      </c>
    </row>
    <row r="57" spans="1:8" s="6" customFormat="1" ht="14.25">
      <c r="A57" s="3" t="s">
        <v>74</v>
      </c>
      <c r="B57" s="3" t="s">
        <v>9</v>
      </c>
      <c r="C57" s="3" t="s">
        <v>10</v>
      </c>
      <c r="D57" s="4">
        <v>15.6</v>
      </c>
      <c r="E57" s="5">
        <v>8</v>
      </c>
      <c r="F57" s="5">
        <v>28</v>
      </c>
      <c r="G57" s="5">
        <v>80.06371004271698</v>
      </c>
      <c r="H57" s="3" t="s">
        <v>10</v>
      </c>
    </row>
    <row r="58" spans="1:8" s="6" customFormat="1" ht="14.25">
      <c r="A58" s="3" t="s">
        <v>75</v>
      </c>
      <c r="B58" s="3" t="s">
        <v>16</v>
      </c>
      <c r="C58" s="3" t="s">
        <v>10</v>
      </c>
      <c r="D58" s="4">
        <v>8.2</v>
      </c>
      <c r="E58" s="5">
        <v>11</v>
      </c>
      <c r="F58" s="5">
        <v>12</v>
      </c>
      <c r="G58" s="5">
        <v>25.519567224449037</v>
      </c>
      <c r="H58" s="3" t="s">
        <v>10</v>
      </c>
    </row>
    <row r="59" spans="1:8" s="6" customFormat="1" ht="14.25">
      <c r="A59" s="3" t="s">
        <v>76</v>
      </c>
      <c r="B59" s="3" t="s">
        <v>9</v>
      </c>
      <c r="C59" s="3" t="s">
        <v>10</v>
      </c>
      <c r="D59" s="4">
        <v>6</v>
      </c>
      <c r="E59" s="5">
        <v>10</v>
      </c>
      <c r="F59" s="5">
        <v>8</v>
      </c>
      <c r="G59" s="5">
        <v>34.89188030973304</v>
      </c>
      <c r="H59" s="3" t="s">
        <v>12</v>
      </c>
    </row>
    <row r="60" spans="1:8" s="6" customFormat="1" ht="14.25">
      <c r="A60" s="3" t="s">
        <v>77</v>
      </c>
      <c r="B60" s="3" t="s">
        <v>39</v>
      </c>
      <c r="C60" s="3" t="s">
        <v>12</v>
      </c>
      <c r="D60" s="4">
        <v>23.6</v>
      </c>
      <c r="E60" s="5">
        <v>18</v>
      </c>
      <c r="F60" s="5">
        <v>40</v>
      </c>
      <c r="G60" s="5">
        <v>58.349097386212165</v>
      </c>
      <c r="H60" s="3" t="s">
        <v>12</v>
      </c>
    </row>
    <row r="61" spans="1:8" s="6" customFormat="1" ht="14.25">
      <c r="A61" s="3" t="s">
        <v>78</v>
      </c>
      <c r="B61" s="3" t="s">
        <v>9</v>
      </c>
      <c r="C61" s="3" t="s">
        <v>12</v>
      </c>
      <c r="D61" s="4">
        <v>2.2</v>
      </c>
      <c r="E61" s="5">
        <v>1</v>
      </c>
      <c r="F61" s="5">
        <v>4</v>
      </c>
      <c r="G61" s="5">
        <v>76.04250929695434</v>
      </c>
      <c r="H61" s="3" t="s">
        <v>12</v>
      </c>
    </row>
    <row r="62" spans="1:8" s="6" customFormat="1" ht="14.25">
      <c r="A62" s="3" t="s">
        <v>79</v>
      </c>
      <c r="B62" s="3" t="s">
        <v>58</v>
      </c>
      <c r="C62" s="3" t="s">
        <v>12</v>
      </c>
      <c r="D62" s="4">
        <v>11.7</v>
      </c>
      <c r="E62" s="5">
        <v>11</v>
      </c>
      <c r="F62" s="5">
        <v>19</v>
      </c>
      <c r="G62" s="5">
        <v>84.9500424573838</v>
      </c>
      <c r="H62" s="3" t="s">
        <v>10</v>
      </c>
    </row>
    <row r="63" spans="1:8" s="6" customFormat="1" ht="14.25">
      <c r="A63" s="3" t="s">
        <v>80</v>
      </c>
      <c r="B63" s="3" t="s">
        <v>48</v>
      </c>
      <c r="C63" s="3" t="s">
        <v>10</v>
      </c>
      <c r="D63" s="4">
        <v>12.5</v>
      </c>
      <c r="E63" s="5">
        <v>0</v>
      </c>
      <c r="F63" s="5">
        <v>25</v>
      </c>
      <c r="G63" s="5">
        <v>46.82460453115041</v>
      </c>
      <c r="H63" s="3" t="s">
        <v>10</v>
      </c>
    </row>
    <row r="64" spans="1:8" s="6" customFormat="1" ht="14.25">
      <c r="A64" s="3" t="s">
        <v>81</v>
      </c>
      <c r="B64" s="3" t="s">
        <v>9</v>
      </c>
      <c r="C64" s="3" t="s">
        <v>12</v>
      </c>
      <c r="D64" s="4">
        <v>8.8</v>
      </c>
      <c r="E64" s="5">
        <v>9</v>
      </c>
      <c r="F64" s="5">
        <v>14</v>
      </c>
      <c r="G64" s="5">
        <v>88.36283542671144</v>
      </c>
      <c r="H64" s="3" t="s">
        <v>10</v>
      </c>
    </row>
    <row r="65" spans="1:8" s="6" customFormat="1" ht="14.25">
      <c r="A65" s="3" t="s">
        <v>82</v>
      </c>
      <c r="B65" s="3" t="s">
        <v>9</v>
      </c>
      <c r="C65" s="3" t="s">
        <v>12</v>
      </c>
      <c r="D65" s="4">
        <v>18.2</v>
      </c>
      <c r="E65" s="5">
        <v>6</v>
      </c>
      <c r="F65" s="5">
        <v>34</v>
      </c>
      <c r="G65" s="5">
        <v>64.86121464292616</v>
      </c>
      <c r="H65" s="3" t="s">
        <v>10</v>
      </c>
    </row>
    <row r="66" spans="1:8" s="6" customFormat="1" ht="14.25">
      <c r="A66" s="3" t="s">
        <v>83</v>
      </c>
      <c r="B66" s="3" t="s">
        <v>9</v>
      </c>
      <c r="C66" s="3" t="s">
        <v>12</v>
      </c>
      <c r="D66" s="4">
        <v>21.3</v>
      </c>
      <c r="E66" s="5">
        <v>4</v>
      </c>
      <c r="F66" s="5">
        <v>41</v>
      </c>
      <c r="G66" s="5">
        <v>113.08953288915288</v>
      </c>
      <c r="H66" s="3" t="s">
        <v>10</v>
      </c>
    </row>
    <row r="67" spans="1:8" s="6" customFormat="1" ht="14.25">
      <c r="A67" s="3" t="s">
        <v>84</v>
      </c>
      <c r="B67" s="3" t="s">
        <v>16</v>
      </c>
      <c r="C67" s="3" t="s">
        <v>10</v>
      </c>
      <c r="D67" s="4">
        <v>21.7</v>
      </c>
      <c r="E67" s="5">
        <v>1</v>
      </c>
      <c r="F67" s="5">
        <v>43</v>
      </c>
      <c r="G67" s="5">
        <v>44.707012445134154</v>
      </c>
      <c r="H67" s="3" t="s">
        <v>10</v>
      </c>
    </row>
    <row r="68" spans="1:8" s="6" customFormat="1" ht="14.25">
      <c r="A68" s="3" t="s">
        <v>85</v>
      </c>
      <c r="B68" s="3" t="s">
        <v>48</v>
      </c>
      <c r="C68" s="3" t="s">
        <v>10</v>
      </c>
      <c r="D68" s="4">
        <v>14</v>
      </c>
      <c r="E68" s="5">
        <v>0</v>
      </c>
      <c r="F68" s="5">
        <v>28</v>
      </c>
      <c r="G68" s="5">
        <v>44.8124174727474</v>
      </c>
      <c r="H68" s="3" t="s">
        <v>10</v>
      </c>
    </row>
    <row r="69" spans="1:8" s="6" customFormat="1" ht="14.25">
      <c r="A69" s="3" t="s">
        <v>86</v>
      </c>
      <c r="B69" s="3" t="s">
        <v>48</v>
      </c>
      <c r="C69" s="3" t="s">
        <v>10</v>
      </c>
      <c r="D69" s="4">
        <v>9.9</v>
      </c>
      <c r="E69" s="5">
        <v>2</v>
      </c>
      <c r="F69" s="5">
        <v>19</v>
      </c>
      <c r="G69" s="5">
        <v>25.352538657066756</v>
      </c>
      <c r="H69" s="3" t="s">
        <v>10</v>
      </c>
    </row>
    <row r="70" spans="1:8" s="6" customFormat="1" ht="14.25">
      <c r="A70" s="3" t="s">
        <v>87</v>
      </c>
      <c r="B70" s="3" t="s">
        <v>58</v>
      </c>
      <c r="C70" s="3" t="s">
        <v>12</v>
      </c>
      <c r="D70" s="4">
        <v>4.5</v>
      </c>
      <c r="E70" s="5">
        <v>10</v>
      </c>
      <c r="F70" s="5">
        <v>5</v>
      </c>
      <c r="G70" s="5">
        <v>15.670384363978886</v>
      </c>
      <c r="H70" s="3" t="s">
        <v>10</v>
      </c>
    </row>
    <row r="71" spans="1:8" s="6" customFormat="1" ht="14.25">
      <c r="A71" s="3" t="s">
        <v>88</v>
      </c>
      <c r="B71" s="3" t="s">
        <v>9</v>
      </c>
      <c r="C71" s="3" t="s">
        <v>10</v>
      </c>
      <c r="D71" s="4">
        <v>24.5</v>
      </c>
      <c r="E71" s="5">
        <v>10</v>
      </c>
      <c r="F71" s="5">
        <v>45</v>
      </c>
      <c r="G71" s="5">
        <v>58.596039434175324</v>
      </c>
      <c r="H71" s="3" t="s">
        <v>10</v>
      </c>
    </row>
    <row r="72" spans="1:8" s="6" customFormat="1" ht="14.25">
      <c r="A72" s="3" t="s">
        <v>89</v>
      </c>
      <c r="B72" s="3" t="s">
        <v>9</v>
      </c>
      <c r="C72" s="3" t="s">
        <v>12</v>
      </c>
      <c r="D72" s="4">
        <v>13.6</v>
      </c>
      <c r="E72" s="5">
        <v>13</v>
      </c>
      <c r="F72" s="5">
        <v>22</v>
      </c>
      <c r="G72" s="5">
        <v>44.985491572205305</v>
      </c>
      <c r="H72" s="3" t="s">
        <v>10</v>
      </c>
    </row>
    <row r="73" spans="1:8" s="6" customFormat="1" ht="14.25">
      <c r="A73" s="3" t="s">
        <v>90</v>
      </c>
      <c r="B73" s="3" t="s">
        <v>14</v>
      </c>
      <c r="C73" s="3" t="s">
        <v>10</v>
      </c>
      <c r="D73" s="4">
        <v>17.2</v>
      </c>
      <c r="E73" s="5">
        <v>1</v>
      </c>
      <c r="F73" s="5">
        <v>34</v>
      </c>
      <c r="G73" s="5">
        <v>67.35889810069563</v>
      </c>
      <c r="H73" s="3" t="s">
        <v>10</v>
      </c>
    </row>
    <row r="74" spans="1:8" s="6" customFormat="1" ht="14.25">
      <c r="A74" s="3" t="s">
        <v>91</v>
      </c>
      <c r="B74" s="3" t="s">
        <v>58</v>
      </c>
      <c r="C74" s="3" t="s">
        <v>12</v>
      </c>
      <c r="D74" s="4">
        <v>20.6</v>
      </c>
      <c r="E74" s="5">
        <v>13</v>
      </c>
      <c r="F74" s="5">
        <v>36</v>
      </c>
      <c r="G74" s="5">
        <v>78.09794348316282</v>
      </c>
      <c r="H74" s="3" t="s">
        <v>10</v>
      </c>
    </row>
    <row r="75" spans="1:8" s="6" customFormat="1" ht="14.25">
      <c r="A75" s="3" t="s">
        <v>92</v>
      </c>
      <c r="B75" s="3" t="s">
        <v>9</v>
      </c>
      <c r="C75" s="3" t="s">
        <v>10</v>
      </c>
      <c r="D75" s="4">
        <v>4.2</v>
      </c>
      <c r="E75" s="5">
        <v>6</v>
      </c>
      <c r="F75" s="5">
        <v>6</v>
      </c>
      <c r="G75" s="5">
        <v>22.996861816648273</v>
      </c>
      <c r="H75" s="3" t="s">
        <v>10</v>
      </c>
    </row>
    <row r="76" spans="1:8" s="6" customFormat="1" ht="14.25">
      <c r="A76" s="3" t="s">
        <v>93</v>
      </c>
      <c r="B76" s="3" t="s">
        <v>58</v>
      </c>
      <c r="C76" s="3" t="s">
        <v>12</v>
      </c>
      <c r="D76" s="4">
        <v>18.8</v>
      </c>
      <c r="E76" s="5">
        <v>4</v>
      </c>
      <c r="F76" s="5">
        <v>36</v>
      </c>
      <c r="G76" s="5">
        <v>57.59942905560095</v>
      </c>
      <c r="H76" s="3" t="s">
        <v>10</v>
      </c>
    </row>
    <row r="77" spans="1:8" s="6" customFormat="1" ht="14.25">
      <c r="A77" s="3" t="s">
        <v>94</v>
      </c>
      <c r="B77" s="3" t="s">
        <v>25</v>
      </c>
      <c r="C77" s="3" t="s">
        <v>12</v>
      </c>
      <c r="D77" s="4">
        <v>10.5</v>
      </c>
      <c r="E77" s="5">
        <v>15</v>
      </c>
      <c r="F77" s="5">
        <v>15</v>
      </c>
      <c r="G77" s="5">
        <v>94.23030848843625</v>
      </c>
      <c r="H77" s="3" t="s">
        <v>10</v>
      </c>
    </row>
    <row r="78" spans="1:8" s="6" customFormat="1" ht="14.25">
      <c r="A78" s="3" t="s">
        <v>95</v>
      </c>
      <c r="B78" s="3" t="s">
        <v>39</v>
      </c>
      <c r="C78" s="3" t="s">
        <v>10</v>
      </c>
      <c r="D78" s="4">
        <v>1</v>
      </c>
      <c r="E78" s="5">
        <v>5</v>
      </c>
      <c r="F78" s="5">
        <v>0</v>
      </c>
      <c r="G78" s="5">
        <v>17.087120841385218</v>
      </c>
      <c r="H78" s="3" t="s">
        <v>12</v>
      </c>
    </row>
    <row r="79" spans="1:8" s="6" customFormat="1" ht="14.25">
      <c r="A79" s="3" t="s">
        <v>96</v>
      </c>
      <c r="B79" s="3" t="s">
        <v>48</v>
      </c>
      <c r="C79" s="3" t="s">
        <v>10</v>
      </c>
      <c r="D79" s="4">
        <v>2.2</v>
      </c>
      <c r="E79" s="5">
        <v>1</v>
      </c>
      <c r="F79" s="5">
        <v>4</v>
      </c>
      <c r="G79" s="5">
        <v>48.41246352487478</v>
      </c>
      <c r="H79" s="3" t="s">
        <v>12</v>
      </c>
    </row>
    <row r="80" spans="1:8" s="6" customFormat="1" ht="14.25">
      <c r="A80" s="3" t="s">
        <v>97</v>
      </c>
      <c r="B80" s="3" t="s">
        <v>39</v>
      </c>
      <c r="C80" s="3" t="s">
        <v>10</v>
      </c>
      <c r="D80" s="4">
        <v>15.9</v>
      </c>
      <c r="E80" s="5">
        <v>12</v>
      </c>
      <c r="F80" s="5">
        <v>27</v>
      </c>
      <c r="G80" s="5">
        <v>116.65790024394839</v>
      </c>
      <c r="H80" s="3" t="s">
        <v>10</v>
      </c>
    </row>
    <row r="81" spans="1:8" s="6" customFormat="1" ht="14.25">
      <c r="A81" s="3" t="s">
        <v>98</v>
      </c>
      <c r="B81" s="3" t="s">
        <v>9</v>
      </c>
      <c r="C81" s="3" t="s">
        <v>12</v>
      </c>
      <c r="D81" s="4">
        <v>24.6</v>
      </c>
      <c r="E81" s="5">
        <v>13</v>
      </c>
      <c r="F81" s="5">
        <v>44</v>
      </c>
      <c r="G81" s="5">
        <v>62.70089973941094</v>
      </c>
      <c r="H81" s="3" t="s">
        <v>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1"/>
  <sheetViews>
    <sheetView tabSelected="1" zoomScalePageLayoutView="0" workbookViewId="0" topLeftCell="A43">
      <selection activeCell="A53" sqref="A53"/>
    </sheetView>
  </sheetViews>
  <sheetFormatPr defaultColWidth="11.421875" defaultRowHeight="15"/>
  <cols>
    <col min="1" max="1" width="32.00390625" style="0" bestFit="1" customWidth="1"/>
    <col min="2" max="2" width="19.7109375" style="0" customWidth="1"/>
    <col min="3" max="3" width="19.7109375" style="0" bestFit="1" customWidth="1"/>
    <col min="4" max="4" width="11.7109375" style="0" customWidth="1"/>
    <col min="5" max="6" width="5.57421875" style="0" customWidth="1"/>
    <col min="7" max="7" width="8.28125" style="0" customWidth="1"/>
    <col min="8" max="8" width="11.7109375" style="0" bestFit="1" customWidth="1"/>
  </cols>
  <sheetData>
    <row r="1" ht="14.25">
      <c r="A1" s="63" t="s">
        <v>173</v>
      </c>
    </row>
    <row r="2" spans="1:2" ht="28.5">
      <c r="A2" s="1" t="s">
        <v>1</v>
      </c>
      <c r="B2" s="1" t="s">
        <v>6</v>
      </c>
    </row>
    <row r="3" spans="1:2" ht="14.25">
      <c r="A3" s="65" t="str">
        <f>"=Grenoble"</f>
        <v>=Grenoble</v>
      </c>
      <c r="B3" s="22" t="s">
        <v>181</v>
      </c>
    </row>
    <row r="4" ht="14.25">
      <c r="A4" s="63"/>
    </row>
    <row r="5" ht="14.25">
      <c r="A5" s="63" t="s">
        <v>174</v>
      </c>
    </row>
    <row r="6" spans="1:7" s="66" customFormat="1" ht="42.75">
      <c r="A6" s="69" t="s">
        <v>2</v>
      </c>
      <c r="B6" s="69" t="s">
        <v>3</v>
      </c>
      <c r="C6" s="69" t="s">
        <v>7</v>
      </c>
      <c r="E6" s="67"/>
      <c r="F6" s="67"/>
      <c r="G6" s="67"/>
    </row>
    <row r="7" spans="1:8" s="68" customFormat="1" ht="14.25">
      <c r="A7" s="71" t="s">
        <v>12</v>
      </c>
      <c r="B7" s="72" t="s">
        <v>182</v>
      </c>
      <c r="C7" s="72" t="s">
        <v>12</v>
      </c>
      <c r="D7" s="67"/>
      <c r="E7" s="67"/>
      <c r="F7" s="67"/>
      <c r="G7" s="67"/>
      <c r="H7" s="67"/>
    </row>
    <row r="8" s="66" customFormat="1" ht="14.25">
      <c r="A8" s="70"/>
    </row>
    <row r="9" ht="14.25">
      <c r="A9" s="63" t="s">
        <v>175</v>
      </c>
    </row>
    <row r="10" spans="1:3" ht="28.5">
      <c r="A10" s="69" t="s">
        <v>7</v>
      </c>
      <c r="B10" s="1" t="s">
        <v>6</v>
      </c>
      <c r="C10" s="69" t="s">
        <v>2</v>
      </c>
    </row>
    <row r="11" spans="1:3" ht="14.25">
      <c r="A11" s="65" t="s">
        <v>10</v>
      </c>
      <c r="B11" s="22"/>
      <c r="C11" s="22" t="s">
        <v>12</v>
      </c>
    </row>
    <row r="12" spans="1:3" ht="14.25">
      <c r="A12" s="65"/>
      <c r="B12" s="22" t="s">
        <v>183</v>
      </c>
      <c r="C12" s="22" t="s">
        <v>12</v>
      </c>
    </row>
    <row r="13" ht="14.25">
      <c r="A13" s="63"/>
    </row>
    <row r="14" ht="14.25">
      <c r="A14" s="63" t="s">
        <v>176</v>
      </c>
    </row>
    <row r="15" spans="1:3" ht="28.5">
      <c r="A15" s="1" t="s">
        <v>1</v>
      </c>
      <c r="B15" s="69" t="s">
        <v>7</v>
      </c>
      <c r="C15" s="69" t="s">
        <v>2</v>
      </c>
    </row>
    <row r="16" spans="1:3" ht="14.25">
      <c r="A16" s="65" t="s">
        <v>9</v>
      </c>
      <c r="B16" s="22" t="s">
        <v>10</v>
      </c>
      <c r="C16" s="22" t="s">
        <v>12</v>
      </c>
    </row>
    <row r="17" ht="14.25">
      <c r="A17" s="63"/>
    </row>
    <row r="18" spans="1:4" ht="28.5">
      <c r="A18" s="1" t="s">
        <v>0</v>
      </c>
      <c r="B18" s="1" t="s">
        <v>6</v>
      </c>
      <c r="D18" t="s">
        <v>184</v>
      </c>
    </row>
    <row r="19" ht="14.25">
      <c r="A19" s="63"/>
    </row>
    <row r="20" ht="14.25">
      <c r="A20" s="63" t="s">
        <v>177</v>
      </c>
    </row>
    <row r="21" spans="1:4" ht="28.5">
      <c r="A21" s="73" t="s">
        <v>1</v>
      </c>
      <c r="B21" s="69" t="s">
        <v>7</v>
      </c>
      <c r="C21" s="1" t="s">
        <v>6</v>
      </c>
      <c r="D21" s="1" t="s">
        <v>6</v>
      </c>
    </row>
    <row r="22" spans="1:4" ht="14.25">
      <c r="A22" s="65" t="s">
        <v>9</v>
      </c>
      <c r="B22" s="22" t="s">
        <v>10</v>
      </c>
      <c r="C22" s="22" t="s">
        <v>181</v>
      </c>
      <c r="D22" s="22" t="s">
        <v>185</v>
      </c>
    </row>
    <row r="23" spans="1:4" ht="14.25">
      <c r="A23" s="65" t="s">
        <v>14</v>
      </c>
      <c r="B23" s="22" t="s">
        <v>10</v>
      </c>
      <c r="C23" s="22" t="s">
        <v>181</v>
      </c>
      <c r="D23" s="22" t="s">
        <v>185</v>
      </c>
    </row>
    <row r="24" ht="14.25">
      <c r="A24" s="76"/>
    </row>
    <row r="25" ht="14.25">
      <c r="A25" s="63"/>
    </row>
    <row r="26" spans="1:4" ht="42.75">
      <c r="A26" s="1" t="s">
        <v>0</v>
      </c>
      <c r="B26" s="1" t="s">
        <v>5</v>
      </c>
      <c r="D26" t="s">
        <v>184</v>
      </c>
    </row>
    <row r="27" spans="1:2" s="75" customFormat="1" ht="14.25">
      <c r="A27" s="74"/>
      <c r="B27" s="74"/>
    </row>
    <row r="28" ht="18">
      <c r="A28" s="64" t="s">
        <v>167</v>
      </c>
    </row>
    <row r="29" ht="18">
      <c r="A29" s="64"/>
    </row>
    <row r="30" ht="14.25">
      <c r="A30" s="63" t="s">
        <v>178</v>
      </c>
    </row>
    <row r="31" spans="1:4" ht="28.5">
      <c r="A31" s="73" t="s">
        <v>1</v>
      </c>
      <c r="B31" s="69" t="s">
        <v>7</v>
      </c>
      <c r="C31" s="69" t="s">
        <v>2</v>
      </c>
      <c r="D31" t="s">
        <v>186</v>
      </c>
    </row>
    <row r="32" spans="1:4" ht="14.25">
      <c r="A32" s="65" t="s">
        <v>14</v>
      </c>
      <c r="B32" s="22" t="s">
        <v>10</v>
      </c>
      <c r="C32" s="22"/>
      <c r="D32" s="16">
        <f>DAVERAGE(Telecom!A1:H81,Telecom!G1,'Correction Telecom'!A31:C33)</f>
        <v>80.52541686650761</v>
      </c>
    </row>
    <row r="33" spans="1:3" ht="14.25">
      <c r="A33" s="22" t="s">
        <v>9</v>
      </c>
      <c r="B33" s="22"/>
      <c r="C33" s="22" t="s">
        <v>12</v>
      </c>
    </row>
    <row r="35" ht="14.25">
      <c r="A35" s="63" t="s">
        <v>179</v>
      </c>
    </row>
    <row r="36" spans="1:3" ht="28.5">
      <c r="A36" s="73" t="s">
        <v>1</v>
      </c>
      <c r="B36" s="69" t="s">
        <v>2</v>
      </c>
      <c r="C36" t="s">
        <v>187</v>
      </c>
    </row>
    <row r="37" spans="1:3" ht="14.25">
      <c r="A37" s="65" t="s">
        <v>9</v>
      </c>
      <c r="B37" s="22" t="s">
        <v>12</v>
      </c>
      <c r="C37">
        <f>DCOUNTA(Telecom!A1:H81,Telecom!A1,'Correction Telecom'!A36:B39)</f>
        <v>21</v>
      </c>
    </row>
    <row r="38" spans="1:2" ht="14.25">
      <c r="A38" s="22" t="s">
        <v>20</v>
      </c>
      <c r="B38" s="22" t="s">
        <v>12</v>
      </c>
    </row>
    <row r="39" spans="1:2" ht="14.25">
      <c r="A39" s="65" t="s">
        <v>14</v>
      </c>
      <c r="B39" s="22" t="s">
        <v>12</v>
      </c>
    </row>
    <row r="40" ht="14.25">
      <c r="A40" s="76"/>
    </row>
    <row r="41" ht="18">
      <c r="A41" s="64" t="s">
        <v>168</v>
      </c>
    </row>
    <row r="42" ht="18">
      <c r="A42" s="64"/>
    </row>
    <row r="43" ht="14.25">
      <c r="A43" s="63" t="s">
        <v>180</v>
      </c>
    </row>
    <row r="44" ht="14.25">
      <c r="A44" s="63"/>
    </row>
    <row r="45" spans="1:2" ht="14.25">
      <c r="A45" s="77" t="s">
        <v>1</v>
      </c>
      <c r="B45" s="78" t="s">
        <v>189</v>
      </c>
    </row>
    <row r="47" spans="1:4" ht="14.25">
      <c r="A47" s="26" t="s">
        <v>188</v>
      </c>
      <c r="B47" s="26" t="s">
        <v>7</v>
      </c>
      <c r="C47" s="24"/>
      <c r="D47" s="25"/>
    </row>
    <row r="48" spans="1:4" ht="14.25">
      <c r="A48" s="26" t="s">
        <v>2</v>
      </c>
      <c r="B48" s="23" t="s">
        <v>12</v>
      </c>
      <c r="C48" s="30" t="s">
        <v>10</v>
      </c>
      <c r="D48" s="27" t="s">
        <v>166</v>
      </c>
    </row>
    <row r="49" spans="1:4" ht="14.25">
      <c r="A49" s="23" t="s">
        <v>12</v>
      </c>
      <c r="B49" s="34">
        <v>8.25</v>
      </c>
      <c r="C49" s="35">
        <v>13</v>
      </c>
      <c r="D49" s="36">
        <v>12.073170731707316</v>
      </c>
    </row>
    <row r="50" spans="1:4" ht="14.25">
      <c r="A50" s="29" t="s">
        <v>10</v>
      </c>
      <c r="B50" s="37">
        <v>15</v>
      </c>
      <c r="C50" s="38">
        <v>8.925925925925926</v>
      </c>
      <c r="D50" s="39">
        <v>10.794871794871796</v>
      </c>
    </row>
    <row r="51" spans="1:4" ht="14.25">
      <c r="A51" s="28" t="s">
        <v>166</v>
      </c>
      <c r="B51" s="40">
        <v>12.3</v>
      </c>
      <c r="C51" s="41">
        <v>11.166666666666666</v>
      </c>
      <c r="D51" s="42">
        <v>11.45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C31" sqref="C31"/>
    </sheetView>
  </sheetViews>
  <sheetFormatPr defaultColWidth="11.421875" defaultRowHeight="15"/>
  <cols>
    <col min="1" max="1" width="10.140625" style="0" bestFit="1" customWidth="1"/>
    <col min="2" max="2" width="6.28125" style="0" bestFit="1" customWidth="1"/>
    <col min="3" max="3" width="12.28125" style="0" bestFit="1" customWidth="1"/>
    <col min="4" max="4" width="9.140625" style="0" bestFit="1" customWidth="1"/>
    <col min="5" max="5" width="12.00390625" style="0" bestFit="1" customWidth="1"/>
    <col min="6" max="6" width="13.00390625" style="0" bestFit="1" customWidth="1"/>
  </cols>
  <sheetData>
    <row r="1" spans="1:8" ht="49.5" customHeight="1">
      <c r="A1" s="2" t="s">
        <v>99</v>
      </c>
      <c r="B1" s="2" t="s">
        <v>100</v>
      </c>
      <c r="C1" s="2" t="s">
        <v>101</v>
      </c>
      <c r="D1" s="2" t="s">
        <v>102</v>
      </c>
      <c r="E1" s="2" t="s">
        <v>103</v>
      </c>
      <c r="F1" s="2" t="s">
        <v>104</v>
      </c>
      <c r="G1" s="2" t="s">
        <v>132</v>
      </c>
      <c r="H1" s="2" t="s">
        <v>133</v>
      </c>
    </row>
    <row r="2" spans="1:8" s="6" customFormat="1" ht="14.25">
      <c r="A2" s="3" t="s">
        <v>105</v>
      </c>
      <c r="B2" s="3">
        <v>2006</v>
      </c>
      <c r="C2" s="3" t="s">
        <v>106</v>
      </c>
      <c r="D2" s="7">
        <v>30</v>
      </c>
      <c r="E2" s="3" t="s">
        <v>107</v>
      </c>
      <c r="F2" s="3" t="s">
        <v>108</v>
      </c>
      <c r="G2" s="8">
        <v>400</v>
      </c>
      <c r="H2" s="8">
        <f>G2*15%</f>
        <v>60</v>
      </c>
    </row>
    <row r="3" spans="1:8" s="6" customFormat="1" ht="14.25">
      <c r="A3" s="3" t="s">
        <v>105</v>
      </c>
      <c r="B3" s="3">
        <v>2006</v>
      </c>
      <c r="C3" s="3" t="s">
        <v>109</v>
      </c>
      <c r="D3" s="7">
        <v>30</v>
      </c>
      <c r="E3" s="3" t="s">
        <v>110</v>
      </c>
      <c r="F3" s="3" t="s">
        <v>111</v>
      </c>
      <c r="G3" s="8">
        <v>450</v>
      </c>
      <c r="H3" s="8">
        <f aca="true" t="shared" si="0" ref="H3:H26">G3*15%</f>
        <v>67.5</v>
      </c>
    </row>
    <row r="4" spans="1:8" s="6" customFormat="1" ht="14.25">
      <c r="A4" s="3" t="s">
        <v>105</v>
      </c>
      <c r="B4" s="3">
        <v>2006</v>
      </c>
      <c r="C4" s="3" t="s">
        <v>109</v>
      </c>
      <c r="D4" s="7">
        <v>45</v>
      </c>
      <c r="E4" s="3" t="s">
        <v>112</v>
      </c>
      <c r="F4" s="3" t="s">
        <v>113</v>
      </c>
      <c r="G4" s="8">
        <v>500</v>
      </c>
      <c r="H4" s="8">
        <f t="shared" si="0"/>
        <v>75</v>
      </c>
    </row>
    <row r="5" spans="1:8" s="6" customFormat="1" ht="14.25">
      <c r="A5" s="3" t="s">
        <v>114</v>
      </c>
      <c r="B5" s="3">
        <v>2006</v>
      </c>
      <c r="C5" s="3" t="s">
        <v>106</v>
      </c>
      <c r="D5" s="7">
        <v>30</v>
      </c>
      <c r="E5" s="3" t="s">
        <v>112</v>
      </c>
      <c r="F5" s="3" t="s">
        <v>115</v>
      </c>
      <c r="G5" s="8">
        <v>400</v>
      </c>
      <c r="H5" s="8">
        <f t="shared" si="0"/>
        <v>60</v>
      </c>
    </row>
    <row r="6" spans="1:8" s="6" customFormat="1" ht="14.25">
      <c r="A6" s="3" t="s">
        <v>114</v>
      </c>
      <c r="B6" s="3">
        <v>2006</v>
      </c>
      <c r="C6" s="3" t="s">
        <v>116</v>
      </c>
      <c r="D6" s="7">
        <v>90</v>
      </c>
      <c r="E6" s="3" t="s">
        <v>110</v>
      </c>
      <c r="F6" s="3" t="s">
        <v>108</v>
      </c>
      <c r="G6" s="8">
        <v>800</v>
      </c>
      <c r="H6" s="8">
        <f t="shared" si="0"/>
        <v>120</v>
      </c>
    </row>
    <row r="7" spans="1:8" s="6" customFormat="1" ht="14.25">
      <c r="A7" s="3" t="s">
        <v>114</v>
      </c>
      <c r="B7" s="3">
        <v>2006</v>
      </c>
      <c r="C7" s="3" t="s">
        <v>117</v>
      </c>
      <c r="D7" s="7">
        <v>120</v>
      </c>
      <c r="E7" s="3" t="s">
        <v>107</v>
      </c>
      <c r="F7" s="3" t="s">
        <v>111</v>
      </c>
      <c r="G7" s="8">
        <v>1200</v>
      </c>
      <c r="H7" s="8">
        <f t="shared" si="0"/>
        <v>180</v>
      </c>
    </row>
    <row r="8" spans="1:8" s="6" customFormat="1" ht="14.25">
      <c r="A8" s="3" t="s">
        <v>114</v>
      </c>
      <c r="B8" s="3">
        <v>2006</v>
      </c>
      <c r="C8" s="3" t="s">
        <v>118</v>
      </c>
      <c r="D8" s="7">
        <v>60</v>
      </c>
      <c r="E8" s="3" t="s">
        <v>112</v>
      </c>
      <c r="F8" s="3" t="s">
        <v>113</v>
      </c>
      <c r="G8" s="8">
        <v>600</v>
      </c>
      <c r="H8" s="8">
        <f t="shared" si="0"/>
        <v>90</v>
      </c>
    </row>
    <row r="9" spans="1:8" s="6" customFormat="1" ht="14.25">
      <c r="A9" s="3" t="s">
        <v>114</v>
      </c>
      <c r="B9" s="3">
        <v>2006</v>
      </c>
      <c r="C9" s="3" t="s">
        <v>119</v>
      </c>
      <c r="D9" s="7">
        <v>80</v>
      </c>
      <c r="E9" s="3" t="s">
        <v>110</v>
      </c>
      <c r="F9" s="3" t="s">
        <v>108</v>
      </c>
      <c r="G9" s="8">
        <v>700</v>
      </c>
      <c r="H9" s="8">
        <f t="shared" si="0"/>
        <v>105</v>
      </c>
    </row>
    <row r="10" spans="1:8" s="6" customFormat="1" ht="14.25">
      <c r="A10" s="3" t="s">
        <v>120</v>
      </c>
      <c r="B10" s="3">
        <v>2006</v>
      </c>
      <c r="C10" s="3" t="s">
        <v>106</v>
      </c>
      <c r="D10" s="7">
        <v>15</v>
      </c>
      <c r="E10" s="3" t="s">
        <v>112</v>
      </c>
      <c r="F10" s="3" t="s">
        <v>115</v>
      </c>
      <c r="G10" s="8">
        <v>200</v>
      </c>
      <c r="H10" s="8">
        <f t="shared" si="0"/>
        <v>30</v>
      </c>
    </row>
    <row r="11" spans="1:8" s="6" customFormat="1" ht="14.25">
      <c r="A11" s="3" t="s">
        <v>120</v>
      </c>
      <c r="B11" s="3">
        <v>2006</v>
      </c>
      <c r="C11" s="3" t="s">
        <v>109</v>
      </c>
      <c r="D11" s="7">
        <v>60</v>
      </c>
      <c r="E11" s="3" t="s">
        <v>107</v>
      </c>
      <c r="F11" s="3" t="s">
        <v>111</v>
      </c>
      <c r="G11" s="8">
        <v>600</v>
      </c>
      <c r="H11" s="8">
        <f t="shared" si="0"/>
        <v>90</v>
      </c>
    </row>
    <row r="12" spans="1:8" s="6" customFormat="1" ht="14.25">
      <c r="A12" s="3" t="s">
        <v>121</v>
      </c>
      <c r="B12" s="3">
        <v>2006</v>
      </c>
      <c r="C12" s="3" t="s">
        <v>106</v>
      </c>
      <c r="D12" s="7">
        <v>40</v>
      </c>
      <c r="E12" s="3" t="s">
        <v>112</v>
      </c>
      <c r="F12" s="3" t="s">
        <v>113</v>
      </c>
      <c r="G12" s="8">
        <v>300</v>
      </c>
      <c r="H12" s="8">
        <f t="shared" si="0"/>
        <v>45</v>
      </c>
    </row>
    <row r="13" spans="1:8" s="6" customFormat="1" ht="14.25">
      <c r="A13" s="3" t="s">
        <v>121</v>
      </c>
      <c r="B13" s="3">
        <v>2006</v>
      </c>
      <c r="C13" s="3" t="s">
        <v>119</v>
      </c>
      <c r="D13" s="7">
        <v>75</v>
      </c>
      <c r="E13" s="3" t="s">
        <v>110</v>
      </c>
      <c r="F13" s="3" t="s">
        <v>108</v>
      </c>
      <c r="G13" s="8">
        <v>800</v>
      </c>
      <c r="H13" s="8">
        <f t="shared" si="0"/>
        <v>120</v>
      </c>
    </row>
    <row r="14" spans="1:8" s="6" customFormat="1" ht="14.25">
      <c r="A14" s="3" t="s">
        <v>122</v>
      </c>
      <c r="B14" s="3">
        <v>2007</v>
      </c>
      <c r="C14" s="3" t="s">
        <v>123</v>
      </c>
      <c r="D14" s="7">
        <v>140</v>
      </c>
      <c r="E14" s="3" t="s">
        <v>112</v>
      </c>
      <c r="F14" s="3" t="s">
        <v>111</v>
      </c>
      <c r="G14" s="8">
        <v>1500</v>
      </c>
      <c r="H14" s="8">
        <f t="shared" si="0"/>
        <v>225</v>
      </c>
    </row>
    <row r="15" spans="1:8" s="6" customFormat="1" ht="14.25">
      <c r="A15" s="3" t="s">
        <v>122</v>
      </c>
      <c r="B15" s="3">
        <v>2007</v>
      </c>
      <c r="C15" s="3" t="s">
        <v>116</v>
      </c>
      <c r="D15" s="7">
        <v>110</v>
      </c>
      <c r="E15" s="3" t="s">
        <v>112</v>
      </c>
      <c r="F15" s="3" t="s">
        <v>108</v>
      </c>
      <c r="G15" s="8">
        <v>1000</v>
      </c>
      <c r="H15" s="8">
        <f t="shared" si="0"/>
        <v>150</v>
      </c>
    </row>
    <row r="16" spans="1:8" s="6" customFormat="1" ht="14.25">
      <c r="A16" s="3" t="s">
        <v>124</v>
      </c>
      <c r="B16" s="3">
        <v>2007</v>
      </c>
      <c r="C16" s="3" t="s">
        <v>116</v>
      </c>
      <c r="D16" s="7">
        <v>90</v>
      </c>
      <c r="E16" s="3" t="s">
        <v>107</v>
      </c>
      <c r="F16" s="3" t="s">
        <v>113</v>
      </c>
      <c r="G16" s="8">
        <v>800</v>
      </c>
      <c r="H16" s="8">
        <f t="shared" si="0"/>
        <v>120</v>
      </c>
    </row>
    <row r="17" spans="1:8" s="6" customFormat="1" ht="14.25">
      <c r="A17" s="3" t="s">
        <v>124</v>
      </c>
      <c r="B17" s="3">
        <v>2007</v>
      </c>
      <c r="C17" s="3" t="s">
        <v>116</v>
      </c>
      <c r="D17" s="7">
        <v>130</v>
      </c>
      <c r="E17" s="3" t="s">
        <v>112</v>
      </c>
      <c r="F17" s="3" t="s">
        <v>111</v>
      </c>
      <c r="G17" s="8">
        <v>1200</v>
      </c>
      <c r="H17" s="8">
        <f t="shared" si="0"/>
        <v>180</v>
      </c>
    </row>
    <row r="18" spans="1:8" s="6" customFormat="1" ht="14.25">
      <c r="A18" s="3" t="s">
        <v>125</v>
      </c>
      <c r="B18" s="3">
        <v>2007</v>
      </c>
      <c r="C18" s="3" t="s">
        <v>118</v>
      </c>
      <c r="D18" s="7">
        <v>120</v>
      </c>
      <c r="E18" s="3" t="s">
        <v>107</v>
      </c>
      <c r="F18" s="3" t="s">
        <v>108</v>
      </c>
      <c r="G18" s="8">
        <v>800</v>
      </c>
      <c r="H18" s="8">
        <f t="shared" si="0"/>
        <v>120</v>
      </c>
    </row>
    <row r="19" spans="1:8" s="6" customFormat="1" ht="14.25">
      <c r="A19" s="3" t="s">
        <v>125</v>
      </c>
      <c r="B19" s="3">
        <v>2007</v>
      </c>
      <c r="C19" s="3" t="s">
        <v>109</v>
      </c>
      <c r="D19" s="7">
        <v>40</v>
      </c>
      <c r="E19" s="3" t="s">
        <v>110</v>
      </c>
      <c r="F19" s="3" t="s">
        <v>115</v>
      </c>
      <c r="G19" s="8">
        <v>500</v>
      </c>
      <c r="H19" s="8">
        <f t="shared" si="0"/>
        <v>75</v>
      </c>
    </row>
    <row r="20" spans="1:8" s="6" customFormat="1" ht="14.25">
      <c r="A20" s="3" t="s">
        <v>126</v>
      </c>
      <c r="B20" s="3">
        <v>2007</v>
      </c>
      <c r="C20" s="3" t="s">
        <v>109</v>
      </c>
      <c r="D20" s="7">
        <v>60</v>
      </c>
      <c r="E20" s="3" t="s">
        <v>110</v>
      </c>
      <c r="F20" s="3" t="s">
        <v>111</v>
      </c>
      <c r="G20" s="8">
        <v>600</v>
      </c>
      <c r="H20" s="8">
        <f t="shared" si="0"/>
        <v>90</v>
      </c>
    </row>
    <row r="21" spans="1:8" s="6" customFormat="1" ht="14.25">
      <c r="A21" s="3" t="s">
        <v>126</v>
      </c>
      <c r="B21" s="3">
        <v>2007</v>
      </c>
      <c r="C21" s="3" t="s">
        <v>119</v>
      </c>
      <c r="D21" s="7">
        <v>50</v>
      </c>
      <c r="E21" s="3" t="s">
        <v>112</v>
      </c>
      <c r="F21" s="3" t="s">
        <v>115</v>
      </c>
      <c r="G21" s="8">
        <v>500</v>
      </c>
      <c r="H21" s="8">
        <f t="shared" si="0"/>
        <v>75</v>
      </c>
    </row>
    <row r="22" spans="1:8" s="6" customFormat="1" ht="14.25">
      <c r="A22" s="3" t="s">
        <v>127</v>
      </c>
      <c r="B22" s="3">
        <v>2007</v>
      </c>
      <c r="C22" s="3" t="s">
        <v>117</v>
      </c>
      <c r="D22" s="7">
        <v>130</v>
      </c>
      <c r="E22" s="3" t="s">
        <v>110</v>
      </c>
      <c r="F22" s="3" t="s">
        <v>108</v>
      </c>
      <c r="G22" s="8">
        <v>1200</v>
      </c>
      <c r="H22" s="8">
        <f t="shared" si="0"/>
        <v>180</v>
      </c>
    </row>
    <row r="23" spans="1:8" s="6" customFormat="1" ht="14.25">
      <c r="A23" s="3" t="s">
        <v>127</v>
      </c>
      <c r="B23" s="3">
        <v>2007</v>
      </c>
      <c r="C23" s="3" t="s">
        <v>109</v>
      </c>
      <c r="D23" s="7">
        <v>40</v>
      </c>
      <c r="E23" s="3" t="s">
        <v>107</v>
      </c>
      <c r="F23" s="3" t="s">
        <v>111</v>
      </c>
      <c r="G23" s="8">
        <v>500</v>
      </c>
      <c r="H23" s="8">
        <f t="shared" si="0"/>
        <v>75</v>
      </c>
    </row>
    <row r="24" spans="1:8" s="6" customFormat="1" ht="14.25">
      <c r="A24" s="3" t="s">
        <v>128</v>
      </c>
      <c r="B24" s="3">
        <v>2007</v>
      </c>
      <c r="C24" s="3" t="s">
        <v>119</v>
      </c>
      <c r="D24" s="7">
        <v>70</v>
      </c>
      <c r="E24" s="3" t="s">
        <v>110</v>
      </c>
      <c r="F24" s="3" t="s">
        <v>108</v>
      </c>
      <c r="G24" s="8">
        <v>500</v>
      </c>
      <c r="H24" s="8">
        <f t="shared" si="0"/>
        <v>75</v>
      </c>
    </row>
    <row r="25" spans="1:8" s="6" customFormat="1" ht="14.25">
      <c r="A25" s="3" t="s">
        <v>129</v>
      </c>
      <c r="B25" s="3">
        <v>2007</v>
      </c>
      <c r="C25" s="3" t="s">
        <v>130</v>
      </c>
      <c r="D25" s="7">
        <v>300</v>
      </c>
      <c r="E25" s="3" t="s">
        <v>112</v>
      </c>
      <c r="F25" s="3" t="s">
        <v>108</v>
      </c>
      <c r="G25" s="8">
        <v>1500</v>
      </c>
      <c r="H25" s="8">
        <f t="shared" si="0"/>
        <v>225</v>
      </c>
    </row>
    <row r="26" spans="1:8" s="6" customFormat="1" ht="14.25">
      <c r="A26" s="3" t="s">
        <v>131</v>
      </c>
      <c r="B26" s="3">
        <v>2007</v>
      </c>
      <c r="C26" s="3" t="s">
        <v>123</v>
      </c>
      <c r="D26" s="7">
        <v>200</v>
      </c>
      <c r="E26" s="3" t="s">
        <v>107</v>
      </c>
      <c r="F26" s="3" t="s">
        <v>111</v>
      </c>
      <c r="G26" s="8">
        <v>1600</v>
      </c>
      <c r="H26" s="8">
        <f t="shared" si="0"/>
        <v>240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109">
      <selection activeCell="A125" sqref="A125"/>
    </sheetView>
  </sheetViews>
  <sheetFormatPr defaultColWidth="11.421875" defaultRowHeight="15"/>
  <cols>
    <col min="1" max="1" width="19.7109375" style="0" customWidth="1"/>
    <col min="2" max="4" width="13.57421875" style="0" customWidth="1"/>
    <col min="5" max="6" width="11.7109375" style="0" customWidth="1"/>
    <col min="7" max="7" width="8.57421875" style="0" customWidth="1"/>
    <col min="8" max="10" width="11.8515625" style="0" customWidth="1"/>
    <col min="11" max="11" width="7.57421875" style="0" customWidth="1"/>
    <col min="12" max="12" width="12.00390625" style="0" bestFit="1" customWidth="1"/>
    <col min="13" max="13" width="12.00390625" style="0" customWidth="1"/>
    <col min="14" max="14" width="7.57421875" style="0" customWidth="1"/>
    <col min="15" max="17" width="11.8515625" style="0" customWidth="1"/>
    <col min="18" max="18" width="7.57421875" style="0" customWidth="1"/>
    <col min="19" max="20" width="11.8515625" style="0" customWidth="1"/>
    <col min="21" max="21" width="7.57421875" style="0" customWidth="1"/>
    <col min="22" max="22" width="11.8515625" style="0" customWidth="1"/>
    <col min="23" max="23" width="7.57421875" style="0" customWidth="1"/>
    <col min="24" max="25" width="9.28125" style="0" customWidth="1"/>
    <col min="26" max="26" width="9.00390625" style="0" customWidth="1"/>
    <col min="27" max="27" width="11.7109375" style="0" bestFit="1" customWidth="1"/>
  </cols>
  <sheetData>
    <row r="1" ht="22.5">
      <c r="A1" s="9"/>
    </row>
    <row r="2" spans="1:4" ht="22.5">
      <c r="A2" s="13" t="s">
        <v>134</v>
      </c>
      <c r="B2" s="13"/>
      <c r="C2" s="13"/>
      <c r="D2" s="13"/>
    </row>
    <row r="3" ht="15">
      <c r="A3" s="10"/>
    </row>
    <row r="4" ht="15">
      <c r="A4" s="12" t="s">
        <v>135</v>
      </c>
    </row>
    <row r="5" ht="14.25">
      <c r="A5" s="17" t="s">
        <v>101</v>
      </c>
    </row>
    <row r="6" ht="14.25">
      <c r="A6" s="18" t="s">
        <v>109</v>
      </c>
    </row>
    <row r="7" ht="15">
      <c r="A7" s="10"/>
    </row>
    <row r="8" ht="15">
      <c r="A8" s="12" t="s">
        <v>136</v>
      </c>
    </row>
    <row r="9" spans="1:2" ht="14.25">
      <c r="A9" s="17" t="s">
        <v>101</v>
      </c>
      <c r="B9" s="17" t="s">
        <v>103</v>
      </c>
    </row>
    <row r="10" spans="1:2" ht="14.25">
      <c r="A10" s="18" t="s">
        <v>109</v>
      </c>
      <c r="B10" s="19" t="s">
        <v>110</v>
      </c>
    </row>
    <row r="11" ht="15">
      <c r="A11" s="10"/>
    </row>
    <row r="12" ht="15">
      <c r="A12" s="12" t="s">
        <v>137</v>
      </c>
    </row>
    <row r="13" ht="14.25">
      <c r="A13" s="17" t="s">
        <v>138</v>
      </c>
    </row>
    <row r="14" ht="14.25">
      <c r="A14" s="18" t="s">
        <v>139</v>
      </c>
    </row>
    <row r="15" ht="15">
      <c r="A15" s="10"/>
    </row>
    <row r="16" ht="15">
      <c r="A16" s="12" t="s">
        <v>140</v>
      </c>
    </row>
    <row r="17" ht="14.25">
      <c r="A17" s="17" t="s">
        <v>138</v>
      </c>
    </row>
    <row r="18" ht="15">
      <c r="A18" s="15">
        <v>450</v>
      </c>
    </row>
    <row r="19" ht="15">
      <c r="A19" s="15">
        <v>500</v>
      </c>
    </row>
    <row r="22" ht="15">
      <c r="A22" s="12" t="s">
        <v>141</v>
      </c>
    </row>
    <row r="23" ht="14.25">
      <c r="A23" s="17" t="s">
        <v>104</v>
      </c>
    </row>
    <row r="24" ht="14.25">
      <c r="A24" s="18" t="s">
        <v>108</v>
      </c>
    </row>
    <row r="25" ht="14.25">
      <c r="A25" s="18" t="s">
        <v>113</v>
      </c>
    </row>
    <row r="26" ht="15">
      <c r="A26" s="10"/>
    </row>
    <row r="27" ht="15">
      <c r="A27" s="12" t="s">
        <v>142</v>
      </c>
    </row>
    <row r="28" ht="15">
      <c r="A28" s="12"/>
    </row>
    <row r="29" ht="14.25">
      <c r="A29" s="17" t="s">
        <v>104</v>
      </c>
    </row>
    <row r="30" ht="15">
      <c r="A30" s="15" t="s">
        <v>158</v>
      </c>
    </row>
    <row r="31" ht="15">
      <c r="A31" s="12"/>
    </row>
    <row r="32" ht="18">
      <c r="A32" s="12" t="s">
        <v>143</v>
      </c>
    </row>
    <row r="33" spans="1:2" ht="14.25">
      <c r="A33" s="17" t="s">
        <v>101</v>
      </c>
      <c r="B33" s="17" t="s">
        <v>102</v>
      </c>
    </row>
    <row r="34" spans="1:2" ht="14.25">
      <c r="A34" s="18" t="s">
        <v>109</v>
      </c>
      <c r="B34" s="18" t="s">
        <v>144</v>
      </c>
    </row>
    <row r="35" ht="15">
      <c r="A35" s="10"/>
    </row>
    <row r="36" ht="15">
      <c r="A36" s="12" t="s">
        <v>145</v>
      </c>
    </row>
    <row r="37" spans="1:2" ht="14.25">
      <c r="A37" s="17" t="s">
        <v>101</v>
      </c>
      <c r="B37" s="17" t="s">
        <v>138</v>
      </c>
    </row>
    <row r="38" spans="1:2" ht="14.25">
      <c r="A38" s="18" t="s">
        <v>116</v>
      </c>
      <c r="B38" s="18" t="s">
        <v>146</v>
      </c>
    </row>
    <row r="39" spans="1:2" ht="14.25">
      <c r="A39" s="18" t="s">
        <v>117</v>
      </c>
      <c r="B39" s="18" t="s">
        <v>146</v>
      </c>
    </row>
    <row r="40" spans="1:2" ht="14.25">
      <c r="A40" s="18" t="s">
        <v>123</v>
      </c>
      <c r="B40" s="18" t="s">
        <v>146</v>
      </c>
    </row>
    <row r="41" spans="1:2" ht="14.25">
      <c r="A41" s="18" t="s">
        <v>130</v>
      </c>
      <c r="B41" s="18" t="s">
        <v>146</v>
      </c>
    </row>
    <row r="42" ht="15">
      <c r="A42" s="10"/>
    </row>
    <row r="43" ht="15">
      <c r="A43" s="12" t="s">
        <v>147</v>
      </c>
    </row>
    <row r="44" spans="1:2" ht="14.25">
      <c r="A44" s="17" t="s">
        <v>101</v>
      </c>
      <c r="B44" s="17" t="s">
        <v>138</v>
      </c>
    </row>
    <row r="45" spans="1:2" ht="14.25">
      <c r="A45" s="18" t="s">
        <v>109</v>
      </c>
      <c r="B45" s="18"/>
    </row>
    <row r="46" spans="1:2" ht="14.25">
      <c r="A46" s="18" t="str">
        <f>"=F1"</f>
        <v>=F1</v>
      </c>
      <c r="B46" s="18"/>
    </row>
    <row r="47" spans="1:2" ht="14.25">
      <c r="A47" s="18"/>
      <c r="B47" s="18" t="s">
        <v>148</v>
      </c>
    </row>
    <row r="48" ht="15">
      <c r="A48" s="10"/>
    </row>
    <row r="49" ht="15">
      <c r="A49" s="12" t="s">
        <v>149</v>
      </c>
    </row>
    <row r="50" spans="1:3" ht="14.25">
      <c r="A50" s="17" t="s">
        <v>99</v>
      </c>
      <c r="B50" s="17" t="s">
        <v>99</v>
      </c>
      <c r="C50" s="17" t="s">
        <v>99</v>
      </c>
    </row>
    <row r="51" spans="1:3" ht="14.25">
      <c r="A51" s="18" t="s">
        <v>150</v>
      </c>
      <c r="B51" s="18" t="s">
        <v>151</v>
      </c>
      <c r="C51" s="18" t="s">
        <v>152</v>
      </c>
    </row>
    <row r="52" ht="15">
      <c r="A52" s="10"/>
    </row>
    <row r="53" ht="15">
      <c r="A53" s="12" t="s">
        <v>153</v>
      </c>
    </row>
    <row r="54" ht="15">
      <c r="A54" s="14" t="s">
        <v>154</v>
      </c>
    </row>
    <row r="55" ht="15">
      <c r="A55" s="14"/>
    </row>
    <row r="56" ht="15">
      <c r="A56" s="12" t="s">
        <v>155</v>
      </c>
    </row>
    <row r="57" ht="14.25">
      <c r="A57" s="17" t="s">
        <v>104</v>
      </c>
    </row>
    <row r="58" ht="14.25">
      <c r="A58" s="18" t="s">
        <v>156</v>
      </c>
    </row>
    <row r="59" ht="15">
      <c r="A59" s="10"/>
    </row>
    <row r="60" ht="15">
      <c r="A60" s="12" t="s">
        <v>157</v>
      </c>
    </row>
    <row r="61" ht="15">
      <c r="A61" s="11"/>
    </row>
    <row r="62" ht="14.25">
      <c r="A62" s="17" t="s">
        <v>104</v>
      </c>
    </row>
    <row r="63" ht="14.25">
      <c r="A63" s="18" t="str">
        <f>"=*t"</f>
        <v>=*t</v>
      </c>
    </row>
    <row r="64" ht="14.25">
      <c r="A64" s="32"/>
    </row>
    <row r="65" ht="14.25">
      <c r="A65" s="32"/>
    </row>
    <row r="66" ht="14.25">
      <c r="A66" s="33" t="s">
        <v>167</v>
      </c>
    </row>
    <row r="67" ht="15">
      <c r="A67" s="10"/>
    </row>
    <row r="68" ht="15">
      <c r="A68" s="12" t="s">
        <v>159</v>
      </c>
    </row>
    <row r="69" ht="15">
      <c r="A69" s="12"/>
    </row>
    <row r="70" spans="1:2" ht="14.25">
      <c r="A70" s="17" t="s">
        <v>101</v>
      </c>
      <c r="B70" t="s">
        <v>162</v>
      </c>
    </row>
    <row r="71" spans="1:2" ht="14.25">
      <c r="A71" s="18" t="s">
        <v>116</v>
      </c>
      <c r="B71" s="16">
        <f>DAVERAGE(Locations!A1:H26,Locations!G1,'Correction Location'!A70:A71)</f>
        <v>950</v>
      </c>
    </row>
    <row r="72" ht="15">
      <c r="A72" s="14"/>
    </row>
    <row r="73" ht="15">
      <c r="A73" s="12"/>
    </row>
    <row r="74" ht="15">
      <c r="A74" s="12" t="s">
        <v>160</v>
      </c>
    </row>
    <row r="75" ht="15">
      <c r="A75" s="12"/>
    </row>
    <row r="76" spans="1:3" ht="14.25">
      <c r="A76" s="17" t="s">
        <v>101</v>
      </c>
      <c r="B76" s="17" t="s">
        <v>104</v>
      </c>
      <c r="C76" t="s">
        <v>163</v>
      </c>
    </row>
    <row r="77" spans="1:3" ht="14.25">
      <c r="A77" s="18" t="str">
        <f>"=F1"</f>
        <v>=F1</v>
      </c>
      <c r="B77" s="20" t="s">
        <v>108</v>
      </c>
      <c r="C77" s="16">
        <f>DMAX(Locations!A1:H26,Locations!G1,'Correction Location'!A76:B78)</f>
        <v>400</v>
      </c>
    </row>
    <row r="78" spans="1:2" ht="14.25">
      <c r="A78" s="18" t="s">
        <v>109</v>
      </c>
      <c r="B78" s="20" t="s">
        <v>108</v>
      </c>
    </row>
    <row r="79" ht="15">
      <c r="A79" s="12"/>
    </row>
    <row r="80" ht="15">
      <c r="A80" s="12" t="s">
        <v>161</v>
      </c>
    </row>
    <row r="82" spans="1:2" ht="14.25">
      <c r="A82" s="21" t="s">
        <v>104</v>
      </c>
      <c r="B82" t="s">
        <v>164</v>
      </c>
    </row>
    <row r="83" spans="1:2" ht="14.25">
      <c r="A83" s="22" t="s">
        <v>111</v>
      </c>
      <c r="B83">
        <f>DCOUNT(Locations!A1:H26,Locations!G1,A82:A83)</f>
        <v>8</v>
      </c>
    </row>
    <row r="84" ht="14.25">
      <c r="A84" s="31"/>
    </row>
    <row r="85" ht="14.25">
      <c r="A85" s="31"/>
    </row>
    <row r="86" ht="14.25">
      <c r="A86" s="62" t="s">
        <v>168</v>
      </c>
    </row>
    <row r="87" ht="14.25">
      <c r="A87" s="43" t="s">
        <v>169</v>
      </c>
    </row>
    <row r="88" ht="14.25">
      <c r="A88" s="31"/>
    </row>
    <row r="90" spans="1:4" ht="14.25">
      <c r="A90" s="26" t="s">
        <v>165</v>
      </c>
      <c r="B90" s="26" t="s">
        <v>100</v>
      </c>
      <c r="C90" s="24"/>
      <c r="D90" s="25"/>
    </row>
    <row r="91" spans="1:4" ht="14.25">
      <c r="A91" s="26" t="s">
        <v>104</v>
      </c>
      <c r="B91" s="23">
        <v>2006</v>
      </c>
      <c r="C91" s="30">
        <v>2007</v>
      </c>
      <c r="D91" s="27" t="s">
        <v>166</v>
      </c>
    </row>
    <row r="92" spans="1:4" ht="14.25">
      <c r="A92" s="23" t="s">
        <v>111</v>
      </c>
      <c r="B92" s="34">
        <v>337.5</v>
      </c>
      <c r="C92" s="35">
        <v>810</v>
      </c>
      <c r="D92" s="36">
        <v>1147.5</v>
      </c>
    </row>
    <row r="93" spans="1:4" ht="14.25">
      <c r="A93" s="29" t="s">
        <v>108</v>
      </c>
      <c r="B93" s="37">
        <v>405</v>
      </c>
      <c r="C93" s="38">
        <v>750</v>
      </c>
      <c r="D93" s="39">
        <v>1155</v>
      </c>
    </row>
    <row r="94" spans="1:4" ht="14.25">
      <c r="A94" s="29" t="s">
        <v>113</v>
      </c>
      <c r="B94" s="37">
        <v>210</v>
      </c>
      <c r="C94" s="38">
        <v>120</v>
      </c>
      <c r="D94" s="39">
        <v>330</v>
      </c>
    </row>
    <row r="95" spans="1:4" ht="14.25">
      <c r="A95" s="29" t="s">
        <v>115</v>
      </c>
      <c r="B95" s="37">
        <v>90</v>
      </c>
      <c r="C95" s="38">
        <v>150</v>
      </c>
      <c r="D95" s="39">
        <v>240</v>
      </c>
    </row>
    <row r="96" spans="1:4" ht="14.25">
      <c r="A96" s="28" t="s">
        <v>166</v>
      </c>
      <c r="B96" s="40">
        <v>1042.5</v>
      </c>
      <c r="C96" s="41">
        <v>1830</v>
      </c>
      <c r="D96" s="42">
        <v>2872.5</v>
      </c>
    </row>
    <row r="98" ht="14.25">
      <c r="A98" t="s">
        <v>170</v>
      </c>
    </row>
    <row r="99" ht="14.25">
      <c r="A99" s="31"/>
    </row>
    <row r="101" spans="1:6" ht="14.25">
      <c r="A101" s="26" t="s">
        <v>171</v>
      </c>
      <c r="B101" s="26" t="s">
        <v>104</v>
      </c>
      <c r="C101" s="24"/>
      <c r="D101" s="24"/>
      <c r="E101" s="24"/>
      <c r="F101" s="25"/>
    </row>
    <row r="102" spans="1:6" ht="14.25">
      <c r="A102" s="26" t="s">
        <v>101</v>
      </c>
      <c r="B102" s="23" t="s">
        <v>111</v>
      </c>
      <c r="C102" s="30" t="s">
        <v>108</v>
      </c>
      <c r="D102" s="30" t="s">
        <v>113</v>
      </c>
      <c r="E102" s="30" t="s">
        <v>115</v>
      </c>
      <c r="F102" s="27" t="s">
        <v>166</v>
      </c>
    </row>
    <row r="103" spans="1:6" ht="14.25">
      <c r="A103" s="23" t="s">
        <v>106</v>
      </c>
      <c r="B103" s="44"/>
      <c r="C103" s="45">
        <v>400</v>
      </c>
      <c r="D103" s="45">
        <v>300</v>
      </c>
      <c r="E103" s="45">
        <v>300</v>
      </c>
      <c r="F103" s="46">
        <v>325</v>
      </c>
    </row>
    <row r="104" spans="1:6" ht="14.25">
      <c r="A104" s="29" t="s">
        <v>130</v>
      </c>
      <c r="B104" s="47"/>
      <c r="C104" s="48">
        <v>1500</v>
      </c>
      <c r="D104" s="48"/>
      <c r="E104" s="48"/>
      <c r="F104" s="49">
        <v>1500</v>
      </c>
    </row>
    <row r="105" spans="1:6" ht="14.25">
      <c r="A105" s="29" t="s">
        <v>109</v>
      </c>
      <c r="B105" s="47">
        <v>537.5</v>
      </c>
      <c r="C105" s="48"/>
      <c r="D105" s="48">
        <v>500</v>
      </c>
      <c r="E105" s="48">
        <v>500</v>
      </c>
      <c r="F105" s="49">
        <v>525</v>
      </c>
    </row>
    <row r="106" spans="1:6" ht="14.25">
      <c r="A106" s="29" t="s">
        <v>119</v>
      </c>
      <c r="B106" s="47"/>
      <c r="C106" s="48">
        <v>666.6666666666666</v>
      </c>
      <c r="D106" s="48"/>
      <c r="E106" s="48">
        <v>500</v>
      </c>
      <c r="F106" s="49">
        <v>625</v>
      </c>
    </row>
    <row r="107" spans="1:6" ht="14.25">
      <c r="A107" s="29" t="s">
        <v>116</v>
      </c>
      <c r="B107" s="47">
        <v>1200</v>
      </c>
      <c r="C107" s="48">
        <v>900</v>
      </c>
      <c r="D107" s="48">
        <v>800</v>
      </c>
      <c r="E107" s="48"/>
      <c r="F107" s="49">
        <v>950</v>
      </c>
    </row>
    <row r="108" spans="1:6" ht="14.25">
      <c r="A108" s="29" t="s">
        <v>117</v>
      </c>
      <c r="B108" s="47">
        <v>1200</v>
      </c>
      <c r="C108" s="48">
        <v>1200</v>
      </c>
      <c r="D108" s="48"/>
      <c r="E108" s="48"/>
      <c r="F108" s="49">
        <v>1200</v>
      </c>
    </row>
    <row r="109" spans="1:6" ht="14.25">
      <c r="A109" s="29" t="s">
        <v>123</v>
      </c>
      <c r="B109" s="47">
        <v>1550</v>
      </c>
      <c r="C109" s="48"/>
      <c r="D109" s="48"/>
      <c r="E109" s="48"/>
      <c r="F109" s="49">
        <v>1550</v>
      </c>
    </row>
    <row r="110" spans="1:6" ht="14.25">
      <c r="A110" s="29" t="s">
        <v>118</v>
      </c>
      <c r="B110" s="47"/>
      <c r="C110" s="48">
        <v>800</v>
      </c>
      <c r="D110" s="48">
        <v>600</v>
      </c>
      <c r="E110" s="48"/>
      <c r="F110" s="49">
        <v>700</v>
      </c>
    </row>
    <row r="111" spans="1:6" ht="14.25">
      <c r="A111" s="28" t="s">
        <v>166</v>
      </c>
      <c r="B111" s="50">
        <v>956.25</v>
      </c>
      <c r="C111" s="51">
        <v>855.5555555555555</v>
      </c>
      <c r="D111" s="51">
        <v>550</v>
      </c>
      <c r="E111" s="51">
        <v>400</v>
      </c>
      <c r="F111" s="52">
        <v>766</v>
      </c>
    </row>
    <row r="113" ht="14.25">
      <c r="A113" t="s">
        <v>172</v>
      </c>
    </row>
    <row r="114" ht="14.25">
      <c r="A114" s="31"/>
    </row>
    <row r="116" spans="1:5" ht="14.25">
      <c r="A116" s="26" t="s">
        <v>165</v>
      </c>
      <c r="B116" s="26" t="s">
        <v>103</v>
      </c>
      <c r="C116" s="24"/>
      <c r="D116" s="24"/>
      <c r="E116" s="25"/>
    </row>
    <row r="117" spans="1:5" ht="14.25">
      <c r="A117" s="26" t="s">
        <v>101</v>
      </c>
      <c r="B117" s="23" t="s">
        <v>107</v>
      </c>
      <c r="C117" s="30" t="s">
        <v>112</v>
      </c>
      <c r="D117" s="30" t="s">
        <v>110</v>
      </c>
      <c r="E117" s="27" t="s">
        <v>166</v>
      </c>
    </row>
    <row r="118" spans="1:5" ht="14.25">
      <c r="A118" s="23" t="s">
        <v>106</v>
      </c>
      <c r="B118" s="53">
        <v>0.020887728459530026</v>
      </c>
      <c r="C118" s="54">
        <v>0.04699738903394256</v>
      </c>
      <c r="D118" s="54">
        <v>0</v>
      </c>
      <c r="E118" s="55">
        <v>0.06788511749347259</v>
      </c>
    </row>
    <row r="119" spans="1:5" ht="14.25">
      <c r="A119" s="29" t="s">
        <v>130</v>
      </c>
      <c r="B119" s="56">
        <v>0</v>
      </c>
      <c r="C119" s="57">
        <v>0.0783289817232376</v>
      </c>
      <c r="D119" s="57">
        <v>0</v>
      </c>
      <c r="E119" s="58">
        <v>0.0783289817232376</v>
      </c>
    </row>
    <row r="120" spans="1:5" ht="14.25">
      <c r="A120" s="29" t="s">
        <v>109</v>
      </c>
      <c r="B120" s="56">
        <v>0.057441253263707574</v>
      </c>
      <c r="C120" s="57">
        <v>0.02610966057441253</v>
      </c>
      <c r="D120" s="57">
        <v>0.08093994778067885</v>
      </c>
      <c r="E120" s="58">
        <v>0.16449086161879894</v>
      </c>
    </row>
    <row r="121" spans="1:5" ht="14.25">
      <c r="A121" s="29" t="s">
        <v>119</v>
      </c>
      <c r="B121" s="56">
        <v>0</v>
      </c>
      <c r="C121" s="57">
        <v>0.02610966057441253</v>
      </c>
      <c r="D121" s="57">
        <v>0.10443864229765012</v>
      </c>
      <c r="E121" s="58">
        <v>0.13054830287206268</v>
      </c>
    </row>
    <row r="122" spans="1:5" ht="14.25">
      <c r="A122" s="29" t="s">
        <v>116</v>
      </c>
      <c r="B122" s="56">
        <v>0.04177545691906005</v>
      </c>
      <c r="C122" s="57">
        <v>0.11488250652741515</v>
      </c>
      <c r="D122" s="57">
        <v>0.04177545691906005</v>
      </c>
      <c r="E122" s="58">
        <v>0.19843342036553524</v>
      </c>
    </row>
    <row r="123" spans="1:5" ht="14.25">
      <c r="A123" s="29" t="s">
        <v>117</v>
      </c>
      <c r="B123" s="56">
        <v>0.06266318537859007</v>
      </c>
      <c r="C123" s="57">
        <v>0</v>
      </c>
      <c r="D123" s="57">
        <v>0.06266318537859007</v>
      </c>
      <c r="E123" s="58">
        <v>0.12532637075718014</v>
      </c>
    </row>
    <row r="124" spans="1:5" ht="14.25">
      <c r="A124" s="29" t="s">
        <v>123</v>
      </c>
      <c r="B124" s="56">
        <v>0.0835509138381201</v>
      </c>
      <c r="C124" s="57">
        <v>0.0783289817232376</v>
      </c>
      <c r="D124" s="57">
        <v>0</v>
      </c>
      <c r="E124" s="58">
        <v>0.1618798955613577</v>
      </c>
    </row>
    <row r="125" spans="1:5" ht="14.25">
      <c r="A125" s="29" t="s">
        <v>118</v>
      </c>
      <c r="B125" s="56">
        <v>0.04177545691906005</v>
      </c>
      <c r="C125" s="57">
        <v>0.031331592689295036</v>
      </c>
      <c r="D125" s="57">
        <v>0</v>
      </c>
      <c r="E125" s="58">
        <v>0.0731070496083551</v>
      </c>
    </row>
    <row r="126" spans="1:5" ht="14.25">
      <c r="A126" s="28" t="s">
        <v>166</v>
      </c>
      <c r="B126" s="59">
        <v>0.30809399477806787</v>
      </c>
      <c r="C126" s="60">
        <v>0.402088772845953</v>
      </c>
      <c r="D126" s="60">
        <v>0.2898172323759791</v>
      </c>
      <c r="E126" s="61">
        <v>1</v>
      </c>
    </row>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spalanzani</cp:lastModifiedBy>
  <dcterms:created xsi:type="dcterms:W3CDTF">2007-04-23T13:34:25Z</dcterms:created>
  <dcterms:modified xsi:type="dcterms:W3CDTF">2007-11-20T09:25:18Z</dcterms:modified>
  <cp:category/>
  <cp:version/>
  <cp:contentType/>
  <cp:contentStatus/>
</cp:coreProperties>
</file>